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nelincoln-my.sharepoint.com/personal/zvandyke2_unl_edu/Documents/Documents/Pea/2023/"/>
    </mc:Choice>
  </mc:AlternateContent>
  <xr:revisionPtr revIDLastSave="50" documentId="13_ncr:1_{733F8FD1-D72B-0649-B442-DD0240BE5ED4}" xr6:coauthVersionLast="47" xr6:coauthVersionMax="47" xr10:uidLastSave="{56F1B646-2C9C-4AB7-8FBA-FFBB6E34FBE1}"/>
  <bookViews>
    <workbookView xWindow="-28920" yWindow="-120" windowWidth="29040" windowHeight="15840" xr2:uid="{00000000-000D-0000-FFFF-FFFF00000000}"/>
  </bookViews>
  <sheets>
    <sheet name="2023 Nebraska Pea Variety Trial" sheetId="1" r:id="rId1"/>
    <sheet name="Seed Requir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D70" i="1"/>
  <c r="E70" i="1"/>
  <c r="F70" i="1"/>
  <c r="B70" i="1"/>
  <c r="F69" i="1"/>
  <c r="E69" i="1"/>
  <c r="J70" i="1" l="1"/>
  <c r="C12" i="2" l="1"/>
  <c r="D12" i="2" s="1"/>
  <c r="C11" i="2" l="1"/>
  <c r="D11" i="2" s="1"/>
  <c r="E11" i="2" l="1"/>
  <c r="B19" i="2" s="1"/>
  <c r="E12" i="2"/>
  <c r="B20" i="2" s="1"/>
  <c r="D69" i="1"/>
  <c r="E20" i="2" l="1"/>
  <c r="C20" i="2"/>
  <c r="E19" i="2"/>
  <c r="C19" i="2"/>
  <c r="C69" i="1"/>
  <c r="B69" i="1"/>
  <c r="F19" i="2" l="1"/>
  <c r="D19" i="2"/>
  <c r="G19" i="2" s="1"/>
  <c r="F20" i="2"/>
  <c r="D20" i="2"/>
  <c r="G20" i="2" s="1"/>
</calcChain>
</file>

<file path=xl/sharedStrings.xml><?xml version="1.0" encoding="utf-8"?>
<sst xmlns="http://schemas.openxmlformats.org/spreadsheetml/2006/main" count="93" uniqueCount="85">
  <si>
    <t>Date</t>
  </si>
  <si>
    <t>by (print name)</t>
  </si>
  <si>
    <t>Email</t>
  </si>
  <si>
    <t>Dipak Santra</t>
  </si>
  <si>
    <t>Entry Name</t>
  </si>
  <si>
    <t>Total entries</t>
  </si>
  <si>
    <t>University of Nebraska-Lincoln</t>
  </si>
  <si>
    <t>Panhandle Research and Extension Center</t>
  </si>
  <si>
    <t>4502 Avenue I</t>
  </si>
  <si>
    <t>Scottsbluff, NE 69361</t>
  </si>
  <si>
    <t>If seed is late arriving or short supply, contact us to make arrangements</t>
  </si>
  <si>
    <t xml:space="preserve">Send completed entry form, Check, and Seed to: </t>
  </si>
  <si>
    <t xml:space="preserve">seeds/a </t>
  </si>
  <si>
    <t>seeds/sq.ft</t>
  </si>
  <si>
    <t xml:space="preserve">For Irrigated: </t>
  </si>
  <si>
    <t xml:space="preserve">For Dryland: </t>
  </si>
  <si>
    <t>Trial type</t>
  </si>
  <si>
    <t>Dryland</t>
  </si>
  <si>
    <t>Irrigated</t>
  </si>
  <si>
    <r>
      <rPr>
        <b/>
        <sz val="10"/>
        <color theme="1"/>
        <rFont val="Calibri"/>
        <family val="2"/>
        <scheme val="minor"/>
      </rPr>
      <t>Seeding Rate:</t>
    </r>
    <r>
      <rPr>
        <sz val="10"/>
        <color theme="1"/>
        <rFont val="Calibri"/>
        <family val="2"/>
        <scheme val="minor"/>
      </rPr>
      <t xml:space="preserve"> </t>
    </r>
  </si>
  <si>
    <t>No. of live seed/trial</t>
  </si>
  <si>
    <t>Lbs of seed/trial @ 2000 seed/lb</t>
  </si>
  <si>
    <t>90% germ</t>
  </si>
  <si>
    <t>100% germ</t>
  </si>
  <si>
    <t>80% germ</t>
  </si>
  <si>
    <t>Plot size</t>
  </si>
  <si>
    <t>5ft x 25ft</t>
  </si>
  <si>
    <t>5 lbs</t>
  </si>
  <si>
    <t>10 lbs</t>
  </si>
  <si>
    <t>Per site</t>
  </si>
  <si>
    <t xml:space="preserve">Trial Locations: </t>
  </si>
  <si>
    <r>
      <t xml:space="preserve">Please Include </t>
    </r>
    <r>
      <rPr>
        <b/>
        <sz val="10"/>
        <rFont val="Arial"/>
        <family val="2"/>
      </rPr>
      <t>Material Safety Data Sheet</t>
    </r>
    <r>
      <rPr>
        <sz val="10"/>
        <rFont val="Arial"/>
        <family val="2"/>
      </rPr>
      <t xml:space="preserve"> (MSDS) for any seed treatments</t>
    </r>
  </si>
  <si>
    <t>% seed germ.</t>
  </si>
  <si>
    <t>COMMENTS</t>
  </si>
  <si>
    <r>
      <t>Make check payable to</t>
    </r>
    <r>
      <rPr>
        <b/>
        <sz val="10"/>
        <color rgb="FFFF0000"/>
        <rFont val="Arial"/>
        <family val="2"/>
      </rPr>
      <t xml:space="preserve">: </t>
    </r>
  </si>
  <si>
    <t>Seeds/ lb</t>
  </si>
  <si>
    <t xml:space="preserve">COMPLETED APPLICATION FORM DUE: </t>
  </si>
  <si>
    <r>
      <rPr>
        <b/>
        <sz val="10"/>
        <rFont val="Arial"/>
        <family val="2"/>
      </rPr>
      <t>SEED QUALITY DATA:</t>
    </r>
    <r>
      <rPr>
        <sz val="10"/>
        <rFont val="Arial"/>
        <family val="2"/>
      </rPr>
      <t xml:space="preserve"> No.of seed/lb and seed germination % are needed to ensure PPA</t>
    </r>
  </si>
  <si>
    <r>
      <rPr>
        <b/>
        <sz val="10"/>
        <rFont val="Arial"/>
        <family val="2"/>
      </rPr>
      <t>INNOCULUM:</t>
    </r>
    <r>
      <rPr>
        <sz val="10"/>
        <rFont val="Arial"/>
        <family val="2"/>
      </rPr>
      <t xml:space="preserve"> Seed will be innoculated with the same peat inoculum across the sites</t>
    </r>
  </si>
  <si>
    <r>
      <rPr>
        <b/>
        <sz val="10"/>
        <rFont val="Arial"/>
        <family val="2"/>
      </rPr>
      <t>DATA:</t>
    </r>
    <r>
      <rPr>
        <sz val="10"/>
        <rFont val="Arial"/>
        <family val="2"/>
      </rPr>
      <t xml:space="preserve"> 50% flowering, Physiological maturity, Plant height @ harvest, Yield, Test weight, Seed protein %</t>
    </r>
  </si>
  <si>
    <r>
      <t xml:space="preserve">Special Note: </t>
    </r>
    <r>
      <rPr>
        <sz val="10"/>
        <rFont val="Arial"/>
        <family val="2"/>
      </rPr>
      <t>Prefer minimum ~10 entries/site and include for all sites. We will accept exception since pea industry is small.</t>
    </r>
  </si>
  <si>
    <t>IMPORTANT DEADLINES</t>
  </si>
  <si>
    <r>
      <rPr>
        <b/>
        <sz val="10"/>
        <rFont val="Arial"/>
        <family val="2"/>
      </rPr>
      <t xml:space="preserve">PPA: </t>
    </r>
    <r>
      <rPr>
        <sz val="10"/>
        <rFont val="Arial"/>
        <family val="2"/>
      </rPr>
      <t>350,000/acre for rainfed 4 reps of 5 feet x 30 feet plot size</t>
    </r>
  </si>
  <si>
    <t>*Seed with ,80% germ is NOT acceptable. Amount is much to handle through funnel if Germ&lt;80%.</t>
  </si>
  <si>
    <t>(DRYLAND/RAINFED )</t>
  </si>
  <si>
    <t xml:space="preserve">Seed Qty/site </t>
  </si>
  <si>
    <r>
      <t>Sidney (Cheyenne Co.), NE:</t>
    </r>
    <r>
      <rPr>
        <sz val="10"/>
        <rFont val="Arial"/>
        <family val="2"/>
      </rPr>
      <t xml:space="preserve"> (Irrigation)</t>
    </r>
  </si>
  <si>
    <r>
      <t xml:space="preserve">Sidney (Cheyenne Co.), NE: </t>
    </r>
    <r>
      <rPr>
        <sz val="10"/>
        <rFont val="Arial"/>
        <family val="2"/>
      </rPr>
      <t>Rainfed/dryland</t>
    </r>
  </si>
  <si>
    <r>
      <t xml:space="preserve">Alliance, (Box Butte Co.), NE: </t>
    </r>
    <r>
      <rPr>
        <sz val="10"/>
        <rFont val="Arial"/>
        <family val="2"/>
      </rPr>
      <t xml:space="preserve">Rainfed/dryland </t>
    </r>
  </si>
  <si>
    <r>
      <t xml:space="preserve">Grant, NE (Perkins Co.): </t>
    </r>
    <r>
      <rPr>
        <sz val="10"/>
        <rFont val="Arial"/>
        <family val="2"/>
      </rPr>
      <t xml:space="preserve">Rainfed/dryland </t>
    </r>
  </si>
  <si>
    <t>Type/ class (yellow/ green)</t>
  </si>
  <si>
    <t>Sidney (Cheyenne Co.). Dry</t>
  </si>
  <si>
    <t>Grant (Perkins Co). Dry</t>
  </si>
  <si>
    <t xml:space="preserve">$300 /entry/location           </t>
  </si>
  <si>
    <t xml:space="preserve">Company Name:                                                         </t>
  </si>
  <si>
    <t xml:space="preserve">Phone(s)                         </t>
  </si>
  <si>
    <t>2023  NEBRASKA VARIETY TRIALS FOR SPRING PULSES (Spring Pea, Lentil and Chickpea)</t>
  </si>
  <si>
    <r>
      <t xml:space="preserve">Scottsbluff, Scotts Bluff Co., NE: </t>
    </r>
    <r>
      <rPr>
        <sz val="10"/>
        <rFont val="Arial"/>
        <family val="2"/>
      </rPr>
      <t>(Irrigation)</t>
    </r>
  </si>
  <si>
    <r>
      <t xml:space="preserve">SEED RECEIPT: </t>
    </r>
    <r>
      <rPr>
        <b/>
        <u/>
        <sz val="10"/>
        <rFont val="Arial"/>
        <family val="2"/>
      </rPr>
      <t>Untreated seed MUST arrive at Scottsbluff on or before March 12, 2023</t>
    </r>
  </si>
  <si>
    <t>5ft x 30ft</t>
  </si>
  <si>
    <t>2023 Yellow Pea Variety Trials in Nebraska</t>
  </si>
  <si>
    <r>
      <t xml:space="preserve">Seed Requirement for Pea Variety Trial: For each site with </t>
    </r>
    <r>
      <rPr>
        <sz val="12"/>
        <color theme="1"/>
        <rFont val="Calibri"/>
        <family val="2"/>
        <scheme val="minor"/>
      </rPr>
      <t xml:space="preserve">4 replications </t>
    </r>
  </si>
  <si>
    <t>350,000 seed/acre</t>
  </si>
  <si>
    <t>Dryland Rate</t>
  </si>
  <si>
    <t>Irrigated Rate</t>
  </si>
  <si>
    <t>450,000 seed/acre</t>
  </si>
  <si>
    <t xml:space="preserve">Dryland </t>
  </si>
  <si>
    <t xml:space="preserve">Irrigated </t>
  </si>
  <si>
    <t xml:space="preserve">Seeds/plot  </t>
  </si>
  <si>
    <t>Seeds/trial (4-reps)</t>
  </si>
  <si>
    <t>(i.e less for smaller seed and high for larger seed size)</t>
  </si>
  <si>
    <t xml:space="preserve">Amount of seed (+25% extra) for 4-reps trial with variable germination @2000 seed/lbs </t>
  </si>
  <si>
    <t>*25% higher seed to accommodate loss during seed prep and planting</t>
  </si>
  <si>
    <r>
      <rPr>
        <b/>
        <u/>
        <sz val="10"/>
        <rFont val="Arial"/>
        <family val="2"/>
      </rPr>
      <t>Dipak Santra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(308) 765-2324 or</t>
    </r>
    <r>
      <rPr>
        <b/>
        <u/>
        <sz val="10"/>
        <rFont val="Arial"/>
        <family val="2"/>
      </rPr>
      <t xml:space="preserve"> Zoë Frank</t>
    </r>
    <r>
      <rPr>
        <sz val="10"/>
        <rFont val="Arial"/>
        <family val="2"/>
      </rPr>
      <t xml:space="preserve"> (308) 641-3602</t>
    </r>
  </si>
  <si>
    <t>dsantra2@unl.edu</t>
  </si>
  <si>
    <t>zvandyke2@unl.edu</t>
  </si>
  <si>
    <t>Signature</t>
  </si>
  <si>
    <t xml:space="preserve">PREFERRED SEED DELIVERY DATE: </t>
  </si>
  <si>
    <t>Alliance (Box Butte Co.) Dry</t>
  </si>
  <si>
    <t>Sidney (Cheyenne Co.). Irr.</t>
  </si>
  <si>
    <t>Scottsbluff (Scotts Bluff Co.). Irr.</t>
  </si>
  <si>
    <r>
      <rPr>
        <b/>
        <sz val="10"/>
        <rFont val="Arial"/>
        <family val="2"/>
      </rPr>
      <t>FEES:</t>
    </r>
    <r>
      <rPr>
        <sz val="10"/>
        <rFont val="Arial"/>
        <family val="2"/>
      </rPr>
      <t xml:space="preserve"> $300/variety/site. 1/2 payment due before or at planting; remaining 1/2 after trial completion </t>
    </r>
  </si>
  <si>
    <t>Trial Sites in Nebraska</t>
  </si>
  <si>
    <r>
      <t>Previous years results can be viewed at  http://cropwatch.unl.edu/varietytest/othercrops</t>
    </r>
    <r>
      <rPr>
        <u/>
        <sz val="10"/>
        <rFont val="Arial"/>
        <family val="2"/>
      </rPr>
      <t>.</t>
    </r>
    <r>
      <rPr>
        <sz val="10"/>
        <rFont val="Arial"/>
        <family val="2"/>
      </rPr>
      <t xml:space="preserve">   Thank you for your interest and cooperation in producing the variety trials from this past year. We are looking forward to working with you all again in the coming season.</t>
    </r>
  </si>
  <si>
    <r>
      <rPr>
        <b/>
        <sz val="10"/>
        <rFont val="Arial"/>
        <family val="2"/>
      </rPr>
      <t xml:space="preserve">This year’s trial entry form deadline is March 1, 2023. </t>
    </r>
    <r>
      <rPr>
        <sz val="10"/>
        <rFont val="Arial"/>
        <family val="2"/>
      </rPr>
      <t xml:space="preserve"> Enclosed is APPLICATION FORM.  Form can be filled out electronically, or printed and returned by mail.  Please return the completed form and a current business card with the entry fee to meet the March 1 deadline.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</si>
</sst>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mm/dd/yy;@"/>
  </numFmts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b/>
      <sz val="10"/>
      <color rgb="FF0000FF"/>
      <name val="Arial"/>
      <family val="2"/>
    </font>
    <font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10" fillId="3" borderId="0"/>
    <xf numFmtId="0" fontId="10" fillId="3" borderId="0"/>
    <xf numFmtId="0" fontId="28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2" xfId="0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11" fillId="0" borderId="10" xfId="1" applyFont="1" applyBorder="1"/>
    <xf numFmtId="0" fontId="11" fillId="0" borderId="9" xfId="1" applyFont="1" applyBorder="1"/>
    <xf numFmtId="0" fontId="9" fillId="0" borderId="11" xfId="0" applyFont="1" applyBorder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2" fillId="0" borderId="1" xfId="0" applyFont="1" applyBorder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19" fillId="0" borderId="0" xfId="2" applyFont="1"/>
    <xf numFmtId="0" fontId="19" fillId="0" borderId="0" xfId="2" applyFont="1" applyAlignment="1">
      <alignment horizontal="center"/>
    </xf>
    <xf numFmtId="0" fontId="21" fillId="0" borderId="0" xfId="2" applyFont="1"/>
    <xf numFmtId="0" fontId="18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/>
    <xf numFmtId="0" fontId="23" fillId="0" borderId="10" xfId="2" applyFont="1" applyBorder="1" applyAlignment="1">
      <alignment horizontal="center"/>
    </xf>
    <xf numFmtId="0" fontId="23" fillId="0" borderId="0" xfId="2" applyFont="1"/>
    <xf numFmtId="0" fontId="23" fillId="0" borderId="9" xfId="2" applyFont="1" applyBorder="1" applyAlignment="1">
      <alignment horizontal="center"/>
    </xf>
    <xf numFmtId="2" fontId="23" fillId="0" borderId="10" xfId="2" applyNumberFormat="1" applyFont="1" applyBorder="1" applyAlignment="1">
      <alignment horizontal="center" vertical="center"/>
    </xf>
    <xf numFmtId="0" fontId="19" fillId="0" borderId="12" xfId="2" applyFont="1" applyBorder="1"/>
    <xf numFmtId="0" fontId="23" fillId="0" borderId="7" xfId="2" applyFont="1" applyBorder="1"/>
    <xf numFmtId="0" fontId="19" fillId="0" borderId="13" xfId="2" applyFont="1" applyBorder="1"/>
    <xf numFmtId="0" fontId="20" fillId="0" borderId="7" xfId="2" applyFont="1" applyBorder="1"/>
    <xf numFmtId="0" fontId="20" fillId="0" borderId="11" xfId="2" applyFont="1" applyBorder="1" applyAlignment="1">
      <alignment horizontal="left" vertical="top" wrapText="1"/>
    </xf>
    <xf numFmtId="0" fontId="20" fillId="0" borderId="0" xfId="0" applyFont="1"/>
    <xf numFmtId="0" fontId="22" fillId="0" borderId="9" xfId="1" applyFont="1" applyBorder="1"/>
    <xf numFmtId="0" fontId="22" fillId="0" borderId="10" xfId="1" applyFont="1" applyBorder="1"/>
    <xf numFmtId="0" fontId="22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  <protection locked="0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8" fillId="0" borderId="10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164" fontId="9" fillId="0" borderId="11" xfId="0" applyNumberFormat="1" applyFont="1" applyBorder="1" applyAlignment="1">
      <alignment horizontal="center"/>
    </xf>
    <xf numFmtId="0" fontId="8" fillId="0" borderId="11" xfId="0" applyFont="1" applyBorder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1" fontId="22" fillId="0" borderId="10" xfId="1" applyNumberFormat="1" applyFont="1" applyBorder="1"/>
    <xf numFmtId="1" fontId="23" fillId="0" borderId="10" xfId="2" applyNumberFormat="1" applyFont="1" applyBorder="1" applyAlignment="1">
      <alignment horizontal="center" vertical="center"/>
    </xf>
    <xf numFmtId="1" fontId="23" fillId="0" borderId="9" xfId="2" applyNumberFormat="1" applyFont="1" applyBorder="1" applyAlignment="1">
      <alignment horizontal="center" vertical="center"/>
    </xf>
    <xf numFmtId="0" fontId="17" fillId="2" borderId="11" xfId="1" applyFont="1" applyFill="1" applyBorder="1" applyAlignment="1">
      <alignment horizontal="left" vertical="top" wrapText="1"/>
    </xf>
    <xf numFmtId="1" fontId="22" fillId="2" borderId="10" xfId="1" applyNumberFormat="1" applyFont="1" applyFill="1" applyBorder="1" applyAlignment="1">
      <alignment horizontal="right"/>
    </xf>
    <xf numFmtId="1" fontId="22" fillId="2" borderId="10" xfId="1" applyNumberFormat="1" applyFont="1" applyFill="1" applyBorder="1"/>
    <xf numFmtId="0" fontId="25" fillId="0" borderId="0" xfId="0" applyFont="1"/>
    <xf numFmtId="0" fontId="18" fillId="0" borderId="0" xfId="0" applyFont="1"/>
    <xf numFmtId="0" fontId="18" fillId="2" borderId="0" xfId="0" applyFont="1" applyFill="1"/>
    <xf numFmtId="0" fontId="25" fillId="2" borderId="0" xfId="0" applyFont="1" applyFill="1"/>
    <xf numFmtId="0" fontId="9" fillId="0" borderId="15" xfId="0" applyFont="1" applyBorder="1" applyProtection="1">
      <protection locked="0"/>
    </xf>
    <xf numFmtId="164" fontId="9" fillId="0" borderId="15" xfId="0" applyNumberFormat="1" applyFont="1" applyBorder="1" applyAlignment="1">
      <alignment horizontal="center"/>
    </xf>
    <xf numFmtId="0" fontId="8" fillId="0" borderId="15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4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8" fillId="0" borderId="3" xfId="0" applyFont="1" applyBorder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24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26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7" xfId="0" applyFont="1" applyBorder="1" applyProtection="1"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164" fontId="8" fillId="0" borderId="11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28" fillId="0" borderId="7" xfId="7" applyBorder="1" applyProtection="1"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center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right"/>
      <protection locked="0"/>
    </xf>
    <xf numFmtId="165" fontId="9" fillId="0" borderId="3" xfId="0" applyNumberFormat="1" applyFont="1" applyBorder="1" applyAlignment="1" applyProtection="1">
      <alignment horizontal="left"/>
      <protection locked="0"/>
    </xf>
    <xf numFmtId="166" fontId="30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17" fillId="0" borderId="10" xfId="1" applyFont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1" fillId="2" borderId="0" xfId="0" applyFont="1" applyFill="1"/>
    <xf numFmtId="1" fontId="22" fillId="0" borderId="9" xfId="1" applyNumberFormat="1" applyFont="1" applyBorder="1"/>
    <xf numFmtId="0" fontId="31" fillId="0" borderId="0" xfId="0" applyFont="1"/>
    <xf numFmtId="0" fontId="28" fillId="0" borderId="0" xfId="7" applyProtection="1">
      <protection locked="0"/>
    </xf>
    <xf numFmtId="0" fontId="28" fillId="0" borderId="0" xfId="7" applyAlignment="1" applyProtection="1">
      <alignment horizontal="center"/>
      <protection locked="0"/>
    </xf>
    <xf numFmtId="0" fontId="2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6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/>
      <protection locked="0"/>
    </xf>
  </cellXfs>
  <cellStyles count="8">
    <cellStyle name="20% - Accent1 2" xfId="6" xr:uid="{00000000-0005-0000-0000-000000000000}"/>
    <cellStyle name="20% - Accent1 3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3" xr:uid="{00000000-0005-0000-0000-000005000000}"/>
    <cellStyle name="Normal 3 10 2" xfId="4" xr:uid="{00000000-0005-0000-0000-000006000000}"/>
    <cellStyle name="Normal 4" xfId="1" xr:uid="{00000000-0005-0000-0000-000007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632114</xdr:colOff>
      <xdr:row>0</xdr:row>
      <xdr:rowOff>104217</xdr:rowOff>
    </xdr:from>
    <xdr:to>
      <xdr:col>7</xdr:col>
      <xdr:colOff>512051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5800B-8880-4D4D-8878-A6CD479A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214" y="104217"/>
          <a:ext cx="641937" cy="74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vandyke2@unl.edu" TargetMode="External"/><Relationship Id="rId1" Type="http://schemas.openxmlformats.org/officeDocument/2006/relationships/hyperlink" Target="mailto:dsantra2@unl.ed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topLeftCell="A49" workbookViewId="0">
      <selection activeCell="A6" sqref="A6:H7"/>
    </sheetView>
  </sheetViews>
  <sheetFormatPr defaultColWidth="9.140625" defaultRowHeight="15" x14ac:dyDescent="0.2"/>
  <cols>
    <col min="1" max="1" width="20.42578125" style="3" customWidth="1"/>
    <col min="2" max="2" width="16.7109375" style="2" customWidth="1"/>
    <col min="3" max="3" width="12.7109375" style="2" customWidth="1"/>
    <col min="4" max="4" width="13" style="2" customWidth="1"/>
    <col min="5" max="5" width="16.140625" style="2" customWidth="1"/>
    <col min="6" max="6" width="13" style="2" customWidth="1"/>
    <col min="7" max="7" width="11.42578125" style="2" customWidth="1"/>
    <col min="8" max="8" width="8.140625" style="2" bestFit="1" customWidth="1"/>
    <col min="9" max="9" width="7.42578125" style="3" customWidth="1"/>
    <col min="10" max="10" width="27.42578125" style="3" customWidth="1"/>
    <col min="11" max="16384" width="9.140625" style="3"/>
  </cols>
  <sheetData>
    <row r="1" spans="1:12" ht="15.75" x14ac:dyDescent="0.25">
      <c r="A1" s="15" t="s">
        <v>56</v>
      </c>
      <c r="B1" s="16"/>
      <c r="C1" s="17"/>
      <c r="D1" s="1"/>
      <c r="E1" s="1"/>
      <c r="F1" s="1"/>
      <c r="G1" s="1"/>
      <c r="H1" s="1"/>
    </row>
    <row r="2" spans="1:12" s="7" customFormat="1" ht="12.75" x14ac:dyDescent="0.2">
      <c r="B2" s="75" t="s">
        <v>44</v>
      </c>
    </row>
    <row r="3" spans="1:12" s="7" customFormat="1" ht="12.75" x14ac:dyDescent="0.2">
      <c r="A3" s="8"/>
      <c r="B3" s="41"/>
    </row>
    <row r="4" spans="1:12" s="7" customFormat="1" ht="12.75" x14ac:dyDescent="0.2">
      <c r="A4" s="100"/>
    </row>
    <row r="5" spans="1:12" s="7" customFormat="1" ht="12.75" x14ac:dyDescent="0.2">
      <c r="A5" s="68"/>
    </row>
    <row r="6" spans="1:12" s="7" customFormat="1" ht="12.75" x14ac:dyDescent="0.2">
      <c r="A6" s="112" t="s">
        <v>84</v>
      </c>
      <c r="B6" s="113"/>
      <c r="C6" s="113"/>
      <c r="D6" s="113"/>
      <c r="E6" s="113"/>
      <c r="F6" s="113"/>
      <c r="G6" s="113"/>
      <c r="H6" s="113"/>
    </row>
    <row r="7" spans="1:12" s="7" customFormat="1" ht="12.75" x14ac:dyDescent="0.2">
      <c r="A7" s="114"/>
      <c r="B7" s="113"/>
      <c r="C7" s="113"/>
      <c r="D7" s="113"/>
      <c r="E7" s="113"/>
      <c r="F7" s="113"/>
      <c r="G7" s="113"/>
      <c r="H7" s="113"/>
    </row>
    <row r="8" spans="1:12" s="7" customFormat="1" ht="12.75" x14ac:dyDescent="0.2">
      <c r="A8" s="68"/>
      <c r="B8" s="98"/>
      <c r="C8" s="98"/>
      <c r="D8" s="98"/>
      <c r="E8" s="98"/>
      <c r="F8" s="98"/>
      <c r="G8" s="98"/>
      <c r="H8" s="98"/>
    </row>
    <row r="9" spans="1:12" s="7" customFormat="1" ht="12.75" x14ac:dyDescent="0.2">
      <c r="A9" s="112" t="s">
        <v>83</v>
      </c>
      <c r="B9" s="113"/>
      <c r="C9" s="113"/>
      <c r="D9" s="113"/>
      <c r="E9" s="113"/>
      <c r="F9" s="113"/>
      <c r="G9" s="113"/>
      <c r="H9" s="113"/>
    </row>
    <row r="10" spans="1:12" s="7" customFormat="1" ht="12.75" x14ac:dyDescent="0.2">
      <c r="A10" s="114"/>
      <c r="B10" s="113"/>
      <c r="C10" s="113"/>
      <c r="D10" s="113"/>
      <c r="E10" s="113"/>
      <c r="F10" s="113"/>
      <c r="G10" s="113"/>
      <c r="H10" s="113"/>
    </row>
    <row r="11" spans="1:12" s="7" customFormat="1" ht="3.75" customHeight="1" x14ac:dyDescent="0.2">
      <c r="A11" s="95"/>
      <c r="B11" s="96"/>
      <c r="C11" s="96"/>
      <c r="D11" s="96"/>
      <c r="E11" s="96"/>
      <c r="F11" s="96"/>
      <c r="G11" s="96"/>
      <c r="H11" s="96"/>
    </row>
    <row r="12" spans="1:12" ht="5.25" customHeight="1" x14ac:dyDescent="0.2">
      <c r="A12" s="95"/>
      <c r="B12" s="96"/>
      <c r="C12" s="96"/>
      <c r="D12" s="96"/>
      <c r="E12" s="96"/>
      <c r="F12" s="96"/>
      <c r="G12" s="96"/>
      <c r="H12" s="96"/>
    </row>
    <row r="13" spans="1:12" ht="16.5" customHeight="1" x14ac:dyDescent="0.2">
      <c r="A13" s="69" t="s">
        <v>30</v>
      </c>
      <c r="B13" s="41"/>
      <c r="C13" s="7"/>
      <c r="D13" s="7"/>
      <c r="E13" s="7"/>
      <c r="F13" s="7"/>
      <c r="G13" s="7"/>
      <c r="H13" s="7"/>
    </row>
    <row r="14" spans="1:12" ht="17.100000000000001" customHeight="1" x14ac:dyDescent="0.2">
      <c r="A14" s="70" t="s">
        <v>47</v>
      </c>
      <c r="B14" s="7"/>
      <c r="C14" s="7"/>
      <c r="D14" s="7"/>
      <c r="E14" s="3"/>
      <c r="F14" s="7"/>
      <c r="G14" s="71"/>
      <c r="H14" s="71"/>
      <c r="I14" s="4"/>
    </row>
    <row r="15" spans="1:12" x14ac:dyDescent="0.2">
      <c r="A15" s="70" t="s">
        <v>48</v>
      </c>
      <c r="B15" s="7"/>
      <c r="C15" s="7"/>
      <c r="D15" s="7"/>
      <c r="E15" s="8"/>
      <c r="F15" s="7"/>
      <c r="G15" s="7"/>
      <c r="H15" s="7"/>
      <c r="I15" s="67"/>
      <c r="J15" s="7"/>
      <c r="K15" s="7"/>
      <c r="L15" s="7"/>
    </row>
    <row r="16" spans="1:12" x14ac:dyDescent="0.2">
      <c r="A16" s="70" t="s">
        <v>49</v>
      </c>
      <c r="B16" s="7"/>
      <c r="C16" s="7"/>
      <c r="D16" s="7"/>
      <c r="E16" s="7"/>
      <c r="F16" s="7"/>
      <c r="G16" s="7"/>
      <c r="H16" s="7"/>
      <c r="I16" s="67"/>
      <c r="J16" s="7"/>
      <c r="K16" s="7"/>
      <c r="L16" s="7"/>
    </row>
    <row r="17" spans="1:12" ht="17.100000000000001" customHeight="1" x14ac:dyDescent="0.2">
      <c r="A17" s="70" t="s">
        <v>46</v>
      </c>
      <c r="B17" s="7"/>
      <c r="C17" s="7"/>
      <c r="D17" s="7"/>
      <c r="E17" s="3"/>
      <c r="F17" s="7"/>
      <c r="G17" s="71"/>
      <c r="H17" s="71"/>
      <c r="I17" s="4"/>
    </row>
    <row r="18" spans="1:12" x14ac:dyDescent="0.2">
      <c r="A18" s="70" t="s">
        <v>57</v>
      </c>
      <c r="B18" s="7"/>
      <c r="C18" s="7"/>
      <c r="D18" s="7"/>
      <c r="E18" s="7"/>
      <c r="F18" s="7"/>
      <c r="G18" s="7"/>
      <c r="H18" s="7"/>
      <c r="I18" s="67"/>
      <c r="J18" s="7"/>
      <c r="K18" s="7"/>
      <c r="L18" s="7"/>
    </row>
    <row r="19" spans="1:12" ht="8.25" customHeight="1" x14ac:dyDescent="0.2">
      <c r="A19" s="70"/>
      <c r="B19" s="7"/>
      <c r="C19" s="7"/>
      <c r="D19" s="7"/>
      <c r="E19" s="7"/>
      <c r="F19" s="7"/>
      <c r="G19" s="7"/>
      <c r="H19" s="7"/>
      <c r="I19" s="67"/>
      <c r="J19" s="7"/>
      <c r="K19" s="7"/>
      <c r="L19" s="7"/>
    </row>
    <row r="20" spans="1:12" x14ac:dyDescent="0.2">
      <c r="A20" s="69" t="s">
        <v>41</v>
      </c>
      <c r="B20" s="7"/>
      <c r="C20" s="7"/>
      <c r="D20" s="7"/>
      <c r="E20" s="7"/>
      <c r="F20" s="7"/>
      <c r="G20" s="7"/>
      <c r="H20" s="7"/>
      <c r="I20" s="67"/>
      <c r="J20" s="7"/>
      <c r="K20" s="7"/>
      <c r="L20" s="7"/>
    </row>
    <row r="21" spans="1:12" x14ac:dyDescent="0.2">
      <c r="A21" s="8" t="s">
        <v>58</v>
      </c>
      <c r="B21" s="7"/>
      <c r="C21" s="7"/>
      <c r="D21" s="7"/>
      <c r="E21" s="7"/>
      <c r="F21" s="7"/>
      <c r="G21" s="7"/>
      <c r="H21" s="7"/>
      <c r="I21" s="67"/>
      <c r="J21" s="7"/>
      <c r="K21" s="7"/>
      <c r="L21" s="7"/>
    </row>
    <row r="22" spans="1:12" x14ac:dyDescent="0.2">
      <c r="A22" s="7" t="s">
        <v>37</v>
      </c>
      <c r="B22" s="7"/>
      <c r="C22" s="7"/>
      <c r="D22" s="7"/>
      <c r="E22" s="7"/>
      <c r="F22" s="7"/>
      <c r="G22" s="7"/>
      <c r="H22" s="7"/>
      <c r="I22" s="67"/>
      <c r="J22" s="7"/>
      <c r="K22" s="7"/>
      <c r="L22" s="7"/>
    </row>
    <row r="23" spans="1:12" x14ac:dyDescent="0.2">
      <c r="A23" s="7" t="s">
        <v>42</v>
      </c>
      <c r="D23" s="7"/>
      <c r="E23" s="7"/>
      <c r="F23" s="7"/>
      <c r="G23" s="7"/>
      <c r="H23" s="7"/>
      <c r="I23" s="67"/>
      <c r="J23" s="7"/>
      <c r="K23" s="7"/>
      <c r="L23" s="7"/>
    </row>
    <row r="24" spans="1:12" x14ac:dyDescent="0.2">
      <c r="A24" s="7" t="s">
        <v>38</v>
      </c>
      <c r="B24" s="7"/>
      <c r="C24" s="7"/>
      <c r="D24" s="7"/>
      <c r="E24" s="8"/>
      <c r="F24" s="7"/>
      <c r="G24" s="7"/>
      <c r="H24" s="7"/>
      <c r="I24" s="67"/>
      <c r="J24" s="7"/>
      <c r="K24" s="7"/>
      <c r="L24" s="7"/>
    </row>
    <row r="25" spans="1:12" x14ac:dyDescent="0.2">
      <c r="A25" s="7" t="s">
        <v>39</v>
      </c>
      <c r="B25" s="7"/>
      <c r="C25" s="7"/>
      <c r="D25" s="7"/>
      <c r="E25" s="8"/>
      <c r="F25" s="7"/>
      <c r="G25" s="7"/>
      <c r="H25" s="7"/>
      <c r="I25" s="67"/>
      <c r="J25" s="7"/>
      <c r="K25" s="7"/>
      <c r="L25" s="7"/>
    </row>
    <row r="26" spans="1:12" x14ac:dyDescent="0.2">
      <c r="A26" s="7" t="s">
        <v>81</v>
      </c>
      <c r="B26" s="7"/>
      <c r="C26" s="7"/>
      <c r="D26" s="7"/>
      <c r="E26" s="8"/>
      <c r="F26" s="7"/>
      <c r="G26" s="7"/>
      <c r="H26" s="7"/>
      <c r="I26" s="67"/>
      <c r="J26" s="7"/>
      <c r="K26" s="7"/>
      <c r="L26" s="7"/>
    </row>
    <row r="27" spans="1:12" x14ac:dyDescent="0.2">
      <c r="A27" s="8" t="s">
        <v>40</v>
      </c>
      <c r="B27" s="7"/>
      <c r="C27" s="7"/>
      <c r="D27" s="7"/>
      <c r="E27" s="8"/>
      <c r="F27" s="7"/>
      <c r="G27" s="7"/>
      <c r="H27" s="7"/>
      <c r="I27" s="67"/>
      <c r="J27" s="7"/>
      <c r="K27" s="7"/>
      <c r="L27" s="7"/>
    </row>
    <row r="28" spans="1:12" ht="5.45" customHeight="1" x14ac:dyDescent="0.2">
      <c r="A28" s="70"/>
      <c r="B28" s="7"/>
      <c r="C28" s="7"/>
      <c r="D28" s="7"/>
      <c r="E28" s="67"/>
      <c r="F28" s="7"/>
      <c r="G28" s="7"/>
      <c r="H28" s="7"/>
      <c r="I28" s="67"/>
      <c r="J28" s="7"/>
      <c r="K28" s="7"/>
      <c r="L28" s="7"/>
    </row>
    <row r="29" spans="1:12" x14ac:dyDescent="0.2">
      <c r="A29" s="72" t="s">
        <v>11</v>
      </c>
      <c r="B29" s="7"/>
      <c r="C29" s="7"/>
      <c r="D29" s="7"/>
      <c r="E29" s="7"/>
      <c r="F29" s="7"/>
      <c r="G29" s="7"/>
      <c r="H29" s="7"/>
    </row>
    <row r="30" spans="1:12" ht="25.5" x14ac:dyDescent="0.2">
      <c r="A30" s="110" t="s">
        <v>34</v>
      </c>
      <c r="B30" s="7" t="s">
        <v>3</v>
      </c>
      <c r="C30" s="7"/>
      <c r="D30" s="7"/>
      <c r="E30" s="7"/>
      <c r="F30" s="7"/>
      <c r="G30" s="99" t="s">
        <v>36</v>
      </c>
      <c r="H30" s="101">
        <v>44986</v>
      </c>
    </row>
    <row r="31" spans="1:12" ht="25.5" x14ac:dyDescent="0.2">
      <c r="A31" s="110" t="s">
        <v>6</v>
      </c>
      <c r="B31" s="7" t="s">
        <v>7</v>
      </c>
      <c r="C31" s="7"/>
      <c r="D31" s="7"/>
      <c r="E31" s="7"/>
      <c r="F31" s="7"/>
      <c r="G31" s="99" t="s">
        <v>77</v>
      </c>
      <c r="H31" s="101">
        <v>44999</v>
      </c>
    </row>
    <row r="32" spans="1:12" x14ac:dyDescent="0.2">
      <c r="A32" s="8"/>
      <c r="B32" s="7" t="s">
        <v>8</v>
      </c>
      <c r="C32" s="7"/>
      <c r="D32" s="7"/>
      <c r="E32" s="7"/>
      <c r="F32" s="7"/>
      <c r="G32" s="7"/>
      <c r="H32" s="7"/>
    </row>
    <row r="33" spans="1:9" x14ac:dyDescent="0.2">
      <c r="A33" s="8"/>
      <c r="B33" s="7" t="s">
        <v>9</v>
      </c>
      <c r="C33" s="7"/>
      <c r="D33" s="7"/>
      <c r="E33" s="7"/>
      <c r="F33" s="7"/>
      <c r="G33" s="7"/>
      <c r="H33" s="7"/>
    </row>
    <row r="34" spans="1:9" ht="9" customHeight="1" x14ac:dyDescent="0.2">
      <c r="A34" s="7"/>
      <c r="B34" s="7"/>
      <c r="C34" s="41"/>
      <c r="D34" s="41"/>
      <c r="E34" s="41"/>
      <c r="F34" s="41"/>
      <c r="G34" s="41"/>
      <c r="H34" s="41"/>
    </row>
    <row r="35" spans="1:9" x14ac:dyDescent="0.2">
      <c r="A35" s="73"/>
      <c r="B35" s="7"/>
      <c r="C35" s="41"/>
      <c r="D35" s="41"/>
      <c r="E35" s="41"/>
      <c r="F35" s="41"/>
      <c r="G35" s="41"/>
      <c r="H35" s="41"/>
    </row>
    <row r="36" spans="1:9" x14ac:dyDescent="0.2">
      <c r="A36" s="74" t="s">
        <v>10</v>
      </c>
      <c r="B36" s="7"/>
      <c r="C36" s="41"/>
      <c r="D36" s="41"/>
      <c r="E36" s="41"/>
      <c r="F36" s="41"/>
      <c r="G36" s="41"/>
      <c r="H36" s="41"/>
    </row>
    <row r="37" spans="1:9" x14ac:dyDescent="0.2">
      <c r="A37" s="7" t="s">
        <v>31</v>
      </c>
      <c r="B37" s="7"/>
      <c r="C37" s="41"/>
      <c r="D37" s="41"/>
      <c r="E37" s="41"/>
      <c r="F37" s="41"/>
      <c r="G37" s="41"/>
      <c r="H37" s="41"/>
    </row>
    <row r="38" spans="1:9" ht="7.5" customHeight="1" x14ac:dyDescent="0.2">
      <c r="A38" s="7"/>
      <c r="B38" s="7"/>
      <c r="C38" s="41"/>
      <c r="D38" s="41"/>
      <c r="E38" s="41"/>
      <c r="F38" s="41"/>
      <c r="G38" s="41"/>
      <c r="H38" s="41"/>
    </row>
    <row r="39" spans="1:9" x14ac:dyDescent="0.2">
      <c r="A39" s="75"/>
      <c r="B39" s="7"/>
      <c r="C39" s="41"/>
      <c r="D39" s="41"/>
      <c r="E39" s="41"/>
      <c r="F39" s="41"/>
      <c r="G39" s="41"/>
      <c r="H39" s="41"/>
    </row>
    <row r="40" spans="1:9" x14ac:dyDescent="0.2">
      <c r="A40" s="7" t="s">
        <v>73</v>
      </c>
      <c r="B40" s="41"/>
      <c r="C40" s="41"/>
      <c r="D40" s="41"/>
      <c r="E40" s="41"/>
      <c r="F40" s="41"/>
      <c r="G40" s="41"/>
      <c r="H40" s="41"/>
    </row>
    <row r="41" spans="1:9" x14ac:dyDescent="0.2">
      <c r="A41" s="108" t="s">
        <v>74</v>
      </c>
      <c r="B41" s="109" t="s">
        <v>75</v>
      </c>
      <c r="C41" s="41"/>
      <c r="D41" s="41"/>
      <c r="E41" s="41"/>
      <c r="F41" s="41"/>
      <c r="G41" s="41"/>
      <c r="H41" s="41"/>
    </row>
    <row r="42" spans="1:9" x14ac:dyDescent="0.2">
      <c r="A42" s="8"/>
      <c r="B42" s="41"/>
      <c r="C42" s="41"/>
      <c r="D42" s="41"/>
      <c r="E42" s="41"/>
      <c r="F42" s="41"/>
      <c r="G42" s="41"/>
      <c r="H42" s="41"/>
    </row>
    <row r="43" spans="1:9" ht="15" customHeight="1" x14ac:dyDescent="0.2">
      <c r="A43" s="76" t="s">
        <v>54</v>
      </c>
      <c r="B43" s="41"/>
      <c r="C43" s="77" t="s">
        <v>1</v>
      </c>
      <c r="D43" s="78"/>
      <c r="E43" s="78"/>
      <c r="F43" s="78"/>
      <c r="G43" s="79" t="s">
        <v>0</v>
      </c>
      <c r="H43" s="89"/>
    </row>
    <row r="44" spans="1:9" ht="26.25" customHeight="1" x14ac:dyDescent="0.2">
      <c r="A44" s="111"/>
      <c r="B44" s="111"/>
      <c r="C44" s="77" t="s">
        <v>76</v>
      </c>
      <c r="D44" s="81"/>
      <c r="E44" s="81"/>
      <c r="F44" s="81"/>
      <c r="G44" s="79" t="s">
        <v>2</v>
      </c>
      <c r="H44" s="90"/>
    </row>
    <row r="45" spans="1:9" x14ac:dyDescent="0.2">
      <c r="A45" s="80" t="s">
        <v>55</v>
      </c>
      <c r="B45" s="41"/>
      <c r="C45" s="79"/>
      <c r="D45" s="82"/>
      <c r="E45" s="83"/>
      <c r="F45" s="49"/>
      <c r="G45" s="79"/>
      <c r="H45" s="79"/>
    </row>
    <row r="46" spans="1:9" ht="15.75" customHeight="1" x14ac:dyDescent="0.2">
      <c r="A46" s="8"/>
      <c r="B46" s="41"/>
      <c r="C46" s="77"/>
      <c r="D46" s="84"/>
      <c r="E46" s="41"/>
      <c r="F46" s="77"/>
      <c r="G46" s="84"/>
      <c r="H46" s="84"/>
    </row>
    <row r="47" spans="1:9" ht="7.5" customHeight="1" x14ac:dyDescent="0.2">
      <c r="A47" s="8"/>
      <c r="B47" s="41"/>
      <c r="C47" s="77"/>
      <c r="D47" s="84"/>
      <c r="E47" s="41"/>
      <c r="F47" s="77"/>
      <c r="G47" s="84"/>
      <c r="H47" s="84"/>
    </row>
    <row r="48" spans="1:9" ht="14.1" customHeight="1" x14ac:dyDescent="0.2">
      <c r="A48" s="79"/>
      <c r="B48" s="13" t="s">
        <v>82</v>
      </c>
      <c r="C48" s="14"/>
      <c r="G48" s="115"/>
      <c r="H48" s="116"/>
      <c r="I48" s="84"/>
    </row>
    <row r="49" spans="1:15" ht="45" customHeight="1" thickBot="1" x14ac:dyDescent="0.25">
      <c r="A49" s="97" t="s">
        <v>4</v>
      </c>
      <c r="B49" s="94" t="s">
        <v>51</v>
      </c>
      <c r="C49" s="94" t="s">
        <v>78</v>
      </c>
      <c r="D49" s="94" t="s">
        <v>52</v>
      </c>
      <c r="E49" s="94" t="s">
        <v>79</v>
      </c>
      <c r="F49" s="94" t="s">
        <v>80</v>
      </c>
      <c r="G49" s="93" t="s">
        <v>50</v>
      </c>
      <c r="H49" s="94" t="s">
        <v>35</v>
      </c>
      <c r="I49" s="94" t="s">
        <v>32</v>
      </c>
      <c r="J49" s="94" t="s">
        <v>33</v>
      </c>
    </row>
    <row r="50" spans="1:15" s="6" customFormat="1" ht="16.350000000000001" customHeight="1" thickTop="1" x14ac:dyDescent="0.2">
      <c r="A50" s="10"/>
      <c r="B50" s="87"/>
      <c r="C50" s="87"/>
      <c r="D50" s="87"/>
      <c r="E50" s="87"/>
      <c r="F50" s="87"/>
      <c r="G50" s="87"/>
      <c r="H50" s="92"/>
      <c r="I50" s="92"/>
      <c r="J50" s="92"/>
    </row>
    <row r="51" spans="1:15" s="6" customFormat="1" ht="16.350000000000001" customHeight="1" x14ac:dyDescent="0.2">
      <c r="A51" s="11"/>
      <c r="B51" s="86"/>
      <c r="C51" s="86"/>
      <c r="D51" s="86"/>
      <c r="E51" s="86"/>
      <c r="F51" s="86"/>
      <c r="G51" s="87"/>
      <c r="H51" s="91"/>
      <c r="I51" s="91"/>
      <c r="J51" s="91"/>
    </row>
    <row r="52" spans="1:15" s="6" customFormat="1" ht="16.350000000000001" customHeight="1" x14ac:dyDescent="0.2">
      <c r="A52" s="11"/>
      <c r="B52" s="86"/>
      <c r="C52" s="86"/>
      <c r="D52" s="86"/>
      <c r="E52" s="86"/>
      <c r="F52" s="86"/>
      <c r="G52" s="87"/>
      <c r="H52" s="91"/>
      <c r="I52" s="91"/>
      <c r="J52" s="91"/>
    </row>
    <row r="53" spans="1:15" s="6" customFormat="1" ht="16.350000000000001" customHeight="1" x14ac:dyDescent="0.2">
      <c r="A53" s="85"/>
      <c r="B53" s="86"/>
      <c r="C53" s="86"/>
      <c r="D53" s="86"/>
      <c r="E53" s="86"/>
      <c r="F53" s="86"/>
      <c r="G53" s="87"/>
      <c r="H53" s="91"/>
      <c r="I53" s="91"/>
      <c r="J53" s="91"/>
    </row>
    <row r="54" spans="1:15" s="6" customFormat="1" ht="16.350000000000001" customHeight="1" x14ac:dyDescent="0.2">
      <c r="A54" s="85"/>
      <c r="B54" s="86"/>
      <c r="C54" s="86"/>
      <c r="D54" s="86"/>
      <c r="E54" s="86"/>
      <c r="F54" s="86"/>
      <c r="G54" s="87"/>
      <c r="H54" s="91"/>
      <c r="I54" s="91"/>
      <c r="J54" s="91"/>
    </row>
    <row r="55" spans="1:15" s="6" customFormat="1" ht="16.350000000000001" customHeight="1" x14ac:dyDescent="0.2">
      <c r="A55" s="85"/>
      <c r="B55" s="86"/>
      <c r="C55" s="86"/>
      <c r="D55" s="86"/>
      <c r="E55" s="86"/>
      <c r="F55" s="86"/>
      <c r="G55" s="87"/>
      <c r="H55" s="91"/>
      <c r="I55" s="91"/>
      <c r="J55" s="91"/>
    </row>
    <row r="56" spans="1:15" s="6" customFormat="1" ht="16.350000000000001" customHeight="1" x14ac:dyDescent="0.2">
      <c r="A56" s="85"/>
      <c r="B56" s="86"/>
      <c r="C56" s="86"/>
      <c r="D56" s="86"/>
      <c r="E56" s="86"/>
      <c r="F56" s="86"/>
      <c r="G56" s="87"/>
      <c r="H56" s="91"/>
      <c r="I56" s="91"/>
      <c r="J56" s="91"/>
    </row>
    <row r="57" spans="1:15" s="6" customFormat="1" ht="16.350000000000001" customHeight="1" x14ac:dyDescent="0.2">
      <c r="A57" s="85"/>
      <c r="B57" s="86"/>
      <c r="C57" s="86"/>
      <c r="D57" s="86"/>
      <c r="E57" s="86"/>
      <c r="F57" s="86"/>
      <c r="G57" s="86"/>
      <c r="H57" s="91"/>
      <c r="I57" s="91"/>
      <c r="J57" s="91"/>
    </row>
    <row r="58" spans="1:15" s="6" customFormat="1" ht="16.350000000000001" customHeight="1" x14ac:dyDescent="0.2">
      <c r="A58" s="85"/>
      <c r="B58" s="86"/>
      <c r="C58" s="86"/>
      <c r="D58" s="86"/>
      <c r="E58" s="86"/>
      <c r="F58" s="86"/>
      <c r="G58" s="86"/>
      <c r="H58" s="91"/>
      <c r="I58" s="91"/>
      <c r="J58" s="91"/>
      <c r="O58" s="3"/>
    </row>
    <row r="59" spans="1:15" s="6" customFormat="1" ht="16.350000000000001" customHeight="1" x14ac:dyDescent="0.2">
      <c r="A59" s="85"/>
      <c r="B59" s="86"/>
      <c r="C59" s="86"/>
      <c r="D59" s="86"/>
      <c r="E59" s="86"/>
      <c r="F59" s="86"/>
      <c r="G59" s="86"/>
      <c r="H59" s="91"/>
      <c r="I59" s="91"/>
      <c r="J59" s="91"/>
    </row>
    <row r="60" spans="1:15" s="6" customFormat="1" ht="16.350000000000001" customHeight="1" x14ac:dyDescent="0.2">
      <c r="A60" s="5"/>
      <c r="B60" s="9"/>
      <c r="C60" s="9"/>
      <c r="D60" s="9"/>
      <c r="E60" s="9"/>
      <c r="F60" s="9"/>
      <c r="G60" s="9"/>
      <c r="H60" s="5"/>
      <c r="I60" s="5"/>
      <c r="J60" s="5"/>
    </row>
    <row r="61" spans="1:15" s="6" customFormat="1" ht="16.350000000000001" customHeight="1" x14ac:dyDescent="0.2">
      <c r="A61" s="5"/>
      <c r="B61" s="9"/>
      <c r="C61" s="9"/>
      <c r="D61" s="9"/>
      <c r="E61" s="9"/>
      <c r="F61" s="9"/>
      <c r="G61" s="9"/>
      <c r="H61" s="5"/>
      <c r="I61" s="5"/>
      <c r="J61" s="5"/>
    </row>
    <row r="62" spans="1:15" s="6" customFormat="1" ht="16.350000000000001" customHeight="1" x14ac:dyDescent="0.2">
      <c r="A62" s="5"/>
      <c r="B62" s="9"/>
      <c r="C62" s="9"/>
      <c r="D62" s="9"/>
      <c r="E62" s="9"/>
      <c r="F62" s="9"/>
      <c r="G62" s="9"/>
      <c r="H62" s="5"/>
      <c r="I62" s="5"/>
      <c r="J62" s="5"/>
    </row>
    <row r="63" spans="1:15" s="6" customFormat="1" ht="16.350000000000001" customHeight="1" x14ac:dyDescent="0.2">
      <c r="A63" s="5"/>
      <c r="B63" s="9"/>
      <c r="C63" s="9"/>
      <c r="D63" s="9"/>
      <c r="E63" s="9"/>
      <c r="F63" s="9"/>
      <c r="G63" s="9"/>
      <c r="H63" s="5"/>
      <c r="I63" s="5"/>
      <c r="J63" s="5"/>
    </row>
    <row r="64" spans="1:15" s="6" customFormat="1" ht="16.350000000000001" customHeight="1" x14ac:dyDescent="0.2">
      <c r="A64" s="5"/>
      <c r="B64" s="9"/>
      <c r="C64" s="9"/>
      <c r="D64" s="9"/>
      <c r="E64" s="9"/>
      <c r="F64" s="9"/>
      <c r="G64" s="9"/>
      <c r="H64" s="5"/>
      <c r="I64" s="5"/>
      <c r="J64" s="5"/>
    </row>
    <row r="65" spans="1:10" s="6" customFormat="1" ht="16.350000000000001" customHeight="1" x14ac:dyDescent="0.2">
      <c r="A65" s="5"/>
      <c r="B65" s="9"/>
      <c r="C65" s="9"/>
      <c r="D65" s="9"/>
      <c r="E65" s="9"/>
      <c r="F65" s="9"/>
      <c r="G65" s="9"/>
      <c r="H65" s="5"/>
      <c r="I65" s="5"/>
      <c r="J65" s="5"/>
    </row>
    <row r="66" spans="1:10" s="6" customFormat="1" ht="16.350000000000001" customHeight="1" x14ac:dyDescent="0.2">
      <c r="A66" s="5"/>
      <c r="B66" s="9"/>
      <c r="C66" s="9"/>
      <c r="D66" s="9"/>
      <c r="E66" s="9"/>
      <c r="F66" s="9"/>
      <c r="G66" s="9"/>
      <c r="H66" s="5"/>
      <c r="I66" s="5"/>
      <c r="J66" s="5"/>
    </row>
    <row r="67" spans="1:10" s="6" customFormat="1" ht="16.350000000000001" customHeight="1" x14ac:dyDescent="0.2">
      <c r="A67" s="5"/>
      <c r="B67" s="9"/>
      <c r="C67" s="9"/>
      <c r="D67" s="9"/>
      <c r="E67" s="9"/>
      <c r="F67" s="9"/>
      <c r="G67" s="9"/>
      <c r="H67" s="5"/>
      <c r="I67" s="5"/>
      <c r="J67" s="5"/>
    </row>
    <row r="68" spans="1:10" s="6" customFormat="1" ht="16.350000000000001" customHeight="1" thickBot="1" x14ac:dyDescent="0.25">
      <c r="A68" s="45"/>
      <c r="B68" s="46"/>
      <c r="C68" s="46"/>
      <c r="D68" s="46"/>
      <c r="E68" s="46"/>
      <c r="F68" s="46"/>
      <c r="G68" s="46"/>
      <c r="H68" s="45"/>
      <c r="I68" s="45"/>
      <c r="J68" s="45"/>
    </row>
    <row r="69" spans="1:10" s="7" customFormat="1" ht="14.1" customHeight="1" x14ac:dyDescent="0.2">
      <c r="A69" s="42" t="s">
        <v>5</v>
      </c>
      <c r="B69" s="43">
        <f>SUM(B50:B68)</f>
        <v>0</v>
      </c>
      <c r="C69" s="43">
        <f>SUM(C50:C68)</f>
        <v>0</v>
      </c>
      <c r="D69" s="43">
        <f>SUM(D50:D68)</f>
        <v>0</v>
      </c>
      <c r="E69" s="43">
        <f>SUM(E50:E68)</f>
        <v>0</v>
      </c>
      <c r="F69" s="43">
        <f>SUM(F50:F68)</f>
        <v>0</v>
      </c>
      <c r="G69" s="43"/>
      <c r="H69" s="44"/>
      <c r="I69" s="44"/>
      <c r="J69" s="44"/>
    </row>
    <row r="70" spans="1:10" s="7" customFormat="1" ht="14.1" customHeight="1" thickBot="1" x14ac:dyDescent="0.25">
      <c r="A70" s="12" t="s">
        <v>53</v>
      </c>
      <c r="B70" s="47">
        <f>SUM(B49:B68)*300</f>
        <v>0</v>
      </c>
      <c r="C70" s="47">
        <f t="shared" ref="C70:F70" si="0">SUM(C49:C68)*300</f>
        <v>0</v>
      </c>
      <c r="D70" s="47">
        <f t="shared" si="0"/>
        <v>0</v>
      </c>
      <c r="E70" s="47">
        <f t="shared" si="0"/>
        <v>0</v>
      </c>
      <c r="F70" s="47">
        <f t="shared" si="0"/>
        <v>0</v>
      </c>
      <c r="G70" s="47"/>
      <c r="H70" s="48"/>
      <c r="I70" s="48"/>
      <c r="J70" s="88">
        <f>SUM(B70:D70)</f>
        <v>0</v>
      </c>
    </row>
    <row r="71" spans="1:10" s="7" customFormat="1" ht="14.1" customHeight="1" thickTop="1" x14ac:dyDescent="0.2">
      <c r="A71" s="60"/>
      <c r="B71" s="61"/>
      <c r="C71" s="61"/>
      <c r="D71" s="61"/>
      <c r="E71" s="61"/>
      <c r="F71" s="61"/>
      <c r="G71" s="61"/>
      <c r="H71" s="62"/>
      <c r="I71" s="62"/>
      <c r="J71" s="62"/>
    </row>
    <row r="72" spans="1:10" ht="14.45" customHeight="1" x14ac:dyDescent="0.25">
      <c r="A72" s="63" t="s">
        <v>45</v>
      </c>
      <c r="B72" s="64" t="s">
        <v>27</v>
      </c>
      <c r="C72" s="64" t="s">
        <v>27</v>
      </c>
      <c r="D72" s="64" t="s">
        <v>27</v>
      </c>
      <c r="E72" s="64" t="s">
        <v>27</v>
      </c>
      <c r="F72" s="64" t="s">
        <v>27</v>
      </c>
      <c r="G72" s="64"/>
      <c r="H72" s="63"/>
      <c r="I72" s="63"/>
      <c r="J72" s="63"/>
    </row>
    <row r="73" spans="1:10" x14ac:dyDescent="0.2">
      <c r="A73" s="3" t="s">
        <v>43</v>
      </c>
    </row>
    <row r="74" spans="1:10" x14ac:dyDescent="0.2">
      <c r="A74" s="65"/>
    </row>
    <row r="75" spans="1:10" x14ac:dyDescent="0.2">
      <c r="A75" s="65"/>
    </row>
    <row r="76" spans="1:10" x14ac:dyDescent="0.2">
      <c r="A76" s="65"/>
    </row>
    <row r="77" spans="1:10" x14ac:dyDescent="0.2">
      <c r="A77" s="66"/>
    </row>
  </sheetData>
  <sheetProtection selectLockedCells="1"/>
  <mergeCells count="3">
    <mergeCell ref="A44:B44"/>
    <mergeCell ref="A6:H7"/>
    <mergeCell ref="A9:H10"/>
  </mergeCells>
  <phoneticPr fontId="5" type="noConversion"/>
  <hyperlinks>
    <hyperlink ref="A41" r:id="rId1" xr:uid="{9DE01BA6-94DD-457F-A5B9-EE2222F53871}"/>
    <hyperlink ref="B41" r:id="rId2" xr:uid="{5B01589A-A2A8-4EB1-BAE2-70145F816C3B}"/>
  </hyperlinks>
  <pageMargins left="0" right="0" top="0.75" bottom="0.5" header="0.25" footer="0.28000000000000003"/>
  <pageSetup orientation="landscape" horizontalDpi="300" verticalDpi="300" r:id="rId3"/>
  <headerFooter alignWithMargins="0"/>
  <rowBreaks count="1" manualBreakCount="1">
    <brk id="4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G36" sqref="G36"/>
    </sheetView>
  </sheetViews>
  <sheetFormatPr defaultColWidth="8.85546875" defaultRowHeight="11.25" x14ac:dyDescent="0.2"/>
  <cols>
    <col min="1" max="1" width="12.7109375" style="18" customWidth="1"/>
    <col min="2" max="2" width="8.28515625" style="18" customWidth="1"/>
    <col min="3" max="3" width="8.7109375" style="18" customWidth="1"/>
    <col min="4" max="4" width="8.28515625" style="18" customWidth="1"/>
    <col min="5" max="5" width="10.85546875" style="18" customWidth="1"/>
    <col min="6" max="6" width="11.28515625" style="18" customWidth="1"/>
    <col min="7" max="7" width="8.28515625" style="18" customWidth="1"/>
    <col min="8" max="8" width="10.140625" style="18" customWidth="1"/>
    <col min="9" max="16384" width="8.85546875" style="18"/>
  </cols>
  <sheetData>
    <row r="1" spans="1:7" s="56" customFormat="1" ht="15.75" customHeight="1" x14ac:dyDescent="0.25">
      <c r="A1" s="57" t="s">
        <v>61</v>
      </c>
    </row>
    <row r="2" spans="1:7" s="56" customFormat="1" ht="15.75" customHeight="1" x14ac:dyDescent="0.25">
      <c r="A2" s="57" t="s">
        <v>63</v>
      </c>
      <c r="B2" s="102" t="s">
        <v>62</v>
      </c>
    </row>
    <row r="3" spans="1:7" s="56" customFormat="1" ht="15.75" customHeight="1" x14ac:dyDescent="0.25">
      <c r="A3" s="57" t="s">
        <v>64</v>
      </c>
      <c r="B3" s="102" t="s">
        <v>65</v>
      </c>
    </row>
    <row r="4" spans="1:7" s="56" customFormat="1" ht="15.75" customHeight="1" x14ac:dyDescent="0.25">
      <c r="A4" s="57"/>
    </row>
    <row r="5" spans="1:7" s="56" customFormat="1" ht="15.75" customHeight="1" x14ac:dyDescent="0.25">
      <c r="A5" s="57"/>
      <c r="B5" s="58" t="s">
        <v>25</v>
      </c>
      <c r="C5" s="58" t="s">
        <v>29</v>
      </c>
    </row>
    <row r="6" spans="1:7" s="56" customFormat="1" ht="15.75" customHeight="1" x14ac:dyDescent="0.25">
      <c r="A6" s="57" t="s">
        <v>66</v>
      </c>
      <c r="B6" s="105" t="s">
        <v>59</v>
      </c>
      <c r="C6" s="59" t="s">
        <v>27</v>
      </c>
    </row>
    <row r="7" spans="1:7" s="56" customFormat="1" ht="15.75" customHeight="1" x14ac:dyDescent="0.25">
      <c r="A7" s="57" t="s">
        <v>67</v>
      </c>
      <c r="B7" s="105" t="s">
        <v>26</v>
      </c>
      <c r="C7" s="59" t="s">
        <v>28</v>
      </c>
    </row>
    <row r="8" spans="1:7" s="56" customFormat="1" ht="15.75" customHeight="1" x14ac:dyDescent="0.25"/>
    <row r="9" spans="1:7" s="25" customFormat="1" ht="15.6" customHeight="1" x14ac:dyDescent="0.2">
      <c r="A9" s="23" t="s">
        <v>60</v>
      </c>
      <c r="B9" s="24"/>
      <c r="C9" s="24"/>
      <c r="D9" s="24"/>
      <c r="E9" s="24"/>
      <c r="F9" s="24"/>
    </row>
    <row r="10" spans="1:7" s="19" customFormat="1" ht="29.45" customHeight="1" thickBot="1" x14ac:dyDescent="0.25">
      <c r="A10" s="39" t="s">
        <v>19</v>
      </c>
      <c r="B10" s="40" t="s">
        <v>12</v>
      </c>
      <c r="C10" s="40" t="s">
        <v>13</v>
      </c>
      <c r="D10" s="53" t="s">
        <v>68</v>
      </c>
      <c r="E10" s="53" t="s">
        <v>69</v>
      </c>
    </row>
    <row r="11" spans="1:7" ht="18" customHeight="1" thickTop="1" x14ac:dyDescent="0.2">
      <c r="A11" s="103" t="s">
        <v>15</v>
      </c>
      <c r="B11" s="38">
        <v>350000</v>
      </c>
      <c r="C11" s="50">
        <f>B11/43560</f>
        <v>8.0348943985307617</v>
      </c>
      <c r="D11" s="54">
        <f>C11*130</f>
        <v>1044.5362718089991</v>
      </c>
      <c r="E11" s="55">
        <f t="shared" ref="E11:E12" si="0">4*D11</f>
        <v>4178.1450872359965</v>
      </c>
    </row>
    <row r="12" spans="1:7" ht="18" customHeight="1" x14ac:dyDescent="0.2">
      <c r="A12" s="104" t="s">
        <v>14</v>
      </c>
      <c r="B12" s="37">
        <v>450000</v>
      </c>
      <c r="C12" s="106">
        <f>B12/43560</f>
        <v>10.330578512396695</v>
      </c>
      <c r="D12" s="54">
        <f>C12*125</f>
        <v>1291.3223140495868</v>
      </c>
      <c r="E12" s="55">
        <f t="shared" si="0"/>
        <v>5165.2892561983472</v>
      </c>
    </row>
    <row r="13" spans="1:7" ht="14.1" customHeight="1" x14ac:dyDescent="0.2">
      <c r="A13" s="20"/>
      <c r="B13" s="21"/>
      <c r="C13" s="20"/>
      <c r="D13" s="20"/>
      <c r="E13" s="20"/>
      <c r="F13" s="20"/>
      <c r="G13" s="20"/>
    </row>
    <row r="14" spans="1:7" ht="14.1" customHeight="1" x14ac:dyDescent="0.2">
      <c r="A14" s="20"/>
      <c r="B14" s="21"/>
      <c r="C14" s="20"/>
      <c r="D14" s="20"/>
      <c r="E14" s="20"/>
      <c r="F14" s="20"/>
      <c r="G14" s="20"/>
    </row>
    <row r="15" spans="1:7" ht="14.1" customHeight="1" x14ac:dyDescent="0.25">
      <c r="A15" s="22" t="s">
        <v>71</v>
      </c>
      <c r="B15" s="20"/>
      <c r="C15" s="20"/>
      <c r="D15" s="20"/>
      <c r="E15" s="20"/>
      <c r="F15" s="20"/>
      <c r="G15" s="20"/>
    </row>
    <row r="16" spans="1:7" ht="14.1" customHeight="1" x14ac:dyDescent="0.25">
      <c r="A16" s="22" t="s">
        <v>70</v>
      </c>
      <c r="B16" s="20"/>
      <c r="C16" s="20"/>
      <c r="D16" s="20"/>
      <c r="E16" s="20"/>
      <c r="F16" s="20"/>
      <c r="G16" s="20"/>
    </row>
    <row r="17" spans="1:7" ht="14.1" customHeight="1" x14ac:dyDescent="0.2">
      <c r="A17" s="20"/>
      <c r="B17" s="31"/>
      <c r="C17" s="34" t="s">
        <v>20</v>
      </c>
      <c r="D17" s="33"/>
      <c r="E17" s="34" t="s">
        <v>21</v>
      </c>
      <c r="F17" s="32"/>
      <c r="G17" s="33"/>
    </row>
    <row r="18" spans="1:7" s="36" customFormat="1" ht="27.95" customHeight="1" thickBot="1" x14ac:dyDescent="0.25">
      <c r="A18" s="35" t="s">
        <v>16</v>
      </c>
      <c r="B18" s="35" t="s">
        <v>23</v>
      </c>
      <c r="C18" s="35" t="s">
        <v>22</v>
      </c>
      <c r="D18" s="35" t="s">
        <v>24</v>
      </c>
      <c r="E18" s="35" t="s">
        <v>23</v>
      </c>
      <c r="F18" s="35" t="s">
        <v>22</v>
      </c>
      <c r="G18" s="35" t="s">
        <v>24</v>
      </c>
    </row>
    <row r="19" spans="1:7" s="26" customFormat="1" ht="17.45" customHeight="1" thickTop="1" x14ac:dyDescent="0.2">
      <c r="A19" s="27" t="s">
        <v>17</v>
      </c>
      <c r="B19" s="50">
        <f>1.25*E11</f>
        <v>5222.6813590449956</v>
      </c>
      <c r="C19" s="51">
        <f>B19*(100/90)</f>
        <v>5802.9792878277731</v>
      </c>
      <c r="D19" s="51">
        <f>C19*(100/90)</f>
        <v>6447.7547642530817</v>
      </c>
      <c r="E19" s="30">
        <f>B19/2000</f>
        <v>2.6113406795224976</v>
      </c>
      <c r="F19" s="30">
        <f t="shared" ref="F19:G20" si="1">C19/2000</f>
        <v>2.9014896439138864</v>
      </c>
      <c r="G19" s="30">
        <f t="shared" si="1"/>
        <v>3.223877382126541</v>
      </c>
    </row>
    <row r="20" spans="1:7" s="26" customFormat="1" ht="20.100000000000001" customHeight="1" x14ac:dyDescent="0.2">
      <c r="A20" s="29" t="s">
        <v>18</v>
      </c>
      <c r="B20" s="50">
        <f>1.25*E12</f>
        <v>6456.6115702479337</v>
      </c>
      <c r="C20" s="52">
        <f>B20*(100/90)</f>
        <v>7174.012855831038</v>
      </c>
      <c r="D20" s="52">
        <f>C20*(100/90)</f>
        <v>7971.1253953678206</v>
      </c>
      <c r="E20" s="30">
        <f>B20/2000</f>
        <v>3.2283057851239669</v>
      </c>
      <c r="F20" s="30">
        <f t="shared" si="1"/>
        <v>3.5870064279155192</v>
      </c>
      <c r="G20" s="30">
        <f t="shared" si="1"/>
        <v>3.9855626976839105</v>
      </c>
    </row>
    <row r="21" spans="1:7" s="26" customFormat="1" ht="14.1" customHeight="1" x14ac:dyDescent="0.2">
      <c r="A21" s="107" t="s">
        <v>72</v>
      </c>
      <c r="B21" s="28"/>
      <c r="C21" s="28"/>
      <c r="D21" s="28"/>
      <c r="E21" s="28"/>
      <c r="F21" s="28"/>
      <c r="G21" s="28"/>
    </row>
    <row r="22" spans="1:7" s="26" customFormat="1" ht="12.75" x14ac:dyDescent="0.2"/>
    <row r="23" spans="1:7" s="26" customFormat="1" ht="17.100000000000001" customHeight="1" x14ac:dyDescent="0.2"/>
    <row r="24" spans="1:7" s="26" customFormat="1" ht="17.100000000000001" customHeight="1" x14ac:dyDescent="0.2"/>
  </sheetData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E6C3EDEA03341A8911C0C437C0B46" ma:contentTypeVersion="17" ma:contentTypeDescription="Create a new document." ma:contentTypeScope="" ma:versionID="2d39406318c9440bb3399b0c6e0cc90d">
  <xsd:schema xmlns:xsd="http://www.w3.org/2001/XMLSchema" xmlns:xs="http://www.w3.org/2001/XMLSchema" xmlns:p="http://schemas.microsoft.com/office/2006/metadata/properties" xmlns:ns2="d4e5e1ba-d4ee-4a65-9de7-368ff1967396" xmlns:ns3="7cc5ef2a-ab5c-43d9-99b3-636a43b63f2f" targetNamespace="http://schemas.microsoft.com/office/2006/metadata/properties" ma:root="true" ma:fieldsID="a7642bca46eff2d056c61afde02e11f7" ns2:_="" ns3:_="">
    <xsd:import namespace="d4e5e1ba-d4ee-4a65-9de7-368ff1967396"/>
    <xsd:import namespace="7cc5ef2a-ab5c-43d9-99b3-636a43b63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5e1ba-d4ee-4a65-9de7-368ff1967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5ef2a-ab5c-43d9-99b3-636a43b63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110e72-96fc-4713-8da7-eddcf7ca5974}" ma:internalName="TaxCatchAll" ma:showField="CatchAllData" ma:web="7cc5ef2a-ab5c-43d9-99b3-636a43b63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c5ef2a-ab5c-43d9-99b3-636a43b63f2f" xsi:nil="true"/>
    <lcf76f155ced4ddcb4097134ff3c332f xmlns="d4e5e1ba-d4ee-4a65-9de7-368ff1967396">
      <Terms xmlns="http://schemas.microsoft.com/office/infopath/2007/PartnerControls"/>
    </lcf76f155ced4ddcb4097134ff3c332f>
    <SharedWithUsers xmlns="7cc5ef2a-ab5c-43d9-99b3-636a43b63f2f">
      <UserInfo>
        <DisplayName/>
        <AccountId xsi:nil="true"/>
        <AccountType/>
      </UserInfo>
    </SharedWithUsers>
    <MediaLengthInSeconds xmlns="d4e5e1ba-d4ee-4a65-9de7-368ff1967396" xsi:nil="true"/>
  </documentManagement>
</p:properties>
</file>

<file path=customXml/itemProps1.xml><?xml version="1.0" encoding="utf-8"?>
<ds:datastoreItem xmlns:ds="http://schemas.openxmlformats.org/officeDocument/2006/customXml" ds:itemID="{226E8714-6958-4A7B-A70D-0518B9ECB27D}"/>
</file>

<file path=customXml/itemProps2.xml><?xml version="1.0" encoding="utf-8"?>
<ds:datastoreItem xmlns:ds="http://schemas.openxmlformats.org/officeDocument/2006/customXml" ds:itemID="{CEEC13CE-2441-4FAD-95E3-5257956CEE43}"/>
</file>

<file path=customXml/itemProps3.xml><?xml version="1.0" encoding="utf-8"?>
<ds:datastoreItem xmlns:ds="http://schemas.openxmlformats.org/officeDocument/2006/customXml" ds:itemID="{B0B2235A-9A8C-4FA8-BBA1-8B01BFE85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Nebraska Pea Variety Trial</vt:lpstr>
      <vt:lpstr>Seed Requirement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GFrickel</dc:creator>
  <cp:lastModifiedBy>Zoe Frank</cp:lastModifiedBy>
  <cp:lastPrinted>2023-02-08T16:10:34Z</cp:lastPrinted>
  <dcterms:created xsi:type="dcterms:W3CDTF">2009-02-11T22:16:48Z</dcterms:created>
  <dcterms:modified xsi:type="dcterms:W3CDTF">2023-02-09T20:53:23Z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0x010100297E6C3EDEA03341A8911C0C437C0B46</vt:lpwstr>
  </property>
  <property fmtid="{D5CDD505-2E9C-101B-9397-08002B2CF9AE}" pid="3" name="Order">
    <vt:r8>21621200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