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hazen2\Box Sync\Wilson-Rickey\2017\2017 Field Pea\"/>
    </mc:Choice>
  </mc:AlternateContent>
  <bookViews>
    <workbookView xWindow="0" yWindow="120" windowWidth="17115" windowHeight="10740" activeTab="1"/>
  </bookViews>
  <sheets>
    <sheet name="2017 Nebraska Pea Variety Trial" sheetId="1" r:id="rId1"/>
    <sheet name="Seed Requirment" sheetId="2" r:id="rId2"/>
    <sheet name="Sheet3" sheetId="3" r:id="rId3"/>
    <sheet name="Sheet4" sheetId="4" r:id="rId4"/>
    <sheet name="Sheet5" sheetId="5" r:id="rId5"/>
  </sheets>
  <calcPr calcId="152511"/>
</workbook>
</file>

<file path=xl/calcChain.xml><?xml version="1.0" encoding="utf-8"?>
<calcChain xmlns="http://schemas.openxmlformats.org/spreadsheetml/2006/main">
  <c r="H63" i="1" l="1"/>
  <c r="H62" i="1"/>
  <c r="C20" i="2" l="1"/>
  <c r="D20" i="2"/>
  <c r="C21" i="2"/>
  <c r="D21" i="2"/>
  <c r="B21" i="2"/>
  <c r="B20" i="2"/>
  <c r="E12" i="2"/>
  <c r="E11" i="2"/>
  <c r="C12" i="2"/>
  <c r="F12" i="2" s="1"/>
  <c r="C11" i="2"/>
  <c r="D11" i="2" s="1"/>
  <c r="G11" i="2" s="1"/>
  <c r="F4" i="2"/>
  <c r="F3" i="2"/>
  <c r="C4" i="2"/>
  <c r="D4" i="2" s="1"/>
  <c r="F11" i="2" l="1"/>
  <c r="D12" i="2"/>
  <c r="G12" i="2" s="1"/>
  <c r="C3" i="2"/>
  <c r="D3" i="2" s="1"/>
  <c r="G63" i="1" l="1"/>
  <c r="F63" i="1"/>
  <c r="G62" i="1"/>
  <c r="F62" i="1"/>
  <c r="I63" i="1" l="1"/>
  <c r="I62" i="1"/>
  <c r="C62" i="1"/>
  <c r="D62" i="1"/>
  <c r="E62" i="1"/>
  <c r="B62" i="1"/>
  <c r="C63" i="1"/>
  <c r="D63" i="1"/>
  <c r="E63" i="1"/>
  <c r="B63" i="1"/>
</calcChain>
</file>

<file path=xl/sharedStrings.xml><?xml version="1.0" encoding="utf-8"?>
<sst xmlns="http://schemas.openxmlformats.org/spreadsheetml/2006/main" count="103" uniqueCount="81">
  <si>
    <t>Date</t>
  </si>
  <si>
    <t>by (print name)</t>
  </si>
  <si>
    <t>signed</t>
  </si>
  <si>
    <t>Email</t>
  </si>
  <si>
    <t>Address:</t>
  </si>
  <si>
    <t xml:space="preserve">Company Name:                                                                    </t>
  </si>
  <si>
    <r>
      <t xml:space="preserve">Please Include </t>
    </r>
    <r>
      <rPr>
        <b/>
        <sz val="11"/>
        <rFont val="Arial"/>
        <family val="2"/>
      </rPr>
      <t>Material Safety Data Sheet</t>
    </r>
    <r>
      <rPr>
        <sz val="11"/>
        <rFont val="Arial"/>
        <family val="2"/>
      </rPr>
      <t xml:space="preserve"> (MSDS) for any seed treatments</t>
    </r>
  </si>
  <si>
    <t>Dipak Santra</t>
  </si>
  <si>
    <t>To:  Anybody/Organization Interested in Pea Variety Testing in Nebraska</t>
  </si>
  <si>
    <t>Entry Name</t>
  </si>
  <si>
    <t xml:space="preserve">Put 1 in each box corresponding to entry and site. </t>
  </si>
  <si>
    <t xml:space="preserve">Trial Details: </t>
  </si>
  <si>
    <t>Trial Sites in Nebrsaka</t>
  </si>
  <si>
    <t>Total entries</t>
  </si>
  <si>
    <r>
      <t>Make check payable to</t>
    </r>
    <r>
      <rPr>
        <b/>
        <sz val="11"/>
        <rFont val="Arial"/>
        <family val="2"/>
      </rPr>
      <t xml:space="preserve">: </t>
    </r>
  </si>
  <si>
    <t>University of Nebraska-Lincoln</t>
  </si>
  <si>
    <t>Panhandle Research and Extension Center</t>
  </si>
  <si>
    <t>4502 Avenue I</t>
  </si>
  <si>
    <t>Scottsbluff, NE 69361</t>
  </si>
  <si>
    <t>If seed is late arriving or short supply, contact us to make arrangements</t>
  </si>
  <si>
    <t xml:space="preserve">Phone(s)                                                  </t>
  </si>
  <si>
    <t>Fax:</t>
  </si>
  <si>
    <t>Scottsbluff.Irri. (Scotts Bluff Co.)</t>
  </si>
  <si>
    <r>
      <t xml:space="preserve">Scotts Bluff Co., (at Scottsbluff, NE): </t>
    </r>
    <r>
      <rPr>
        <sz val="11"/>
        <rFont val="Arial"/>
        <family val="2"/>
      </rPr>
      <t>Irrigated</t>
    </r>
  </si>
  <si>
    <r>
      <t xml:space="preserve">Scotts Bluff Co., (at Scottsbluff, NE): </t>
    </r>
    <r>
      <rPr>
        <sz val="11"/>
        <rFont val="Arial"/>
        <family val="2"/>
      </rPr>
      <t>Rainfed (non-irrigated)</t>
    </r>
  </si>
  <si>
    <r>
      <t xml:space="preserve">Perkins Co, (at Grant, NE): </t>
    </r>
    <r>
      <rPr>
        <sz val="11"/>
        <rFont val="Arial"/>
        <family val="2"/>
      </rPr>
      <t>Rainfed (non-irrigated)</t>
    </r>
  </si>
  <si>
    <r>
      <t xml:space="preserve">Lincoln Co (North Platte, NE: </t>
    </r>
    <r>
      <rPr>
        <sz val="11"/>
        <rFont val="Arial"/>
        <family val="2"/>
      </rPr>
      <t>Rainfed (non-irrigated)</t>
    </r>
  </si>
  <si>
    <t>Our variety trials are an opportunity to test your entries in western Nebraska.  Considering pea acreage expansion in 2014 and future expansion to further east, we are thinking of seven sites across Nebraska (details below)</t>
  </si>
  <si>
    <t>Sidney.rainfed (Cheyenne Co.)</t>
  </si>
  <si>
    <t>Alliance.rainfed (Box Butte Co.)</t>
  </si>
  <si>
    <t>Grant.rainfed (Perkins Co)</t>
  </si>
  <si>
    <r>
      <t xml:space="preserve">Box Butte Co., (Alliance, NE): </t>
    </r>
    <r>
      <rPr>
        <sz val="11"/>
        <rFont val="Arial"/>
        <family val="2"/>
      </rPr>
      <t>Rainfed (non-irrigated)</t>
    </r>
  </si>
  <si>
    <r>
      <t xml:space="preserve">Cheyenne Co., (at HPAL, near Sidney, NE): </t>
    </r>
    <r>
      <rPr>
        <sz val="11"/>
        <rFont val="Arial"/>
        <family val="2"/>
      </rPr>
      <t>Rainfed (rainfed/dryland)</t>
    </r>
  </si>
  <si>
    <t xml:space="preserve">$200 /entry/location           </t>
  </si>
  <si>
    <t xml:space="preserve">Send completed entry form, Check, and Seed to: </t>
  </si>
  <si>
    <t xml:space="preserve">For urgent specific questions call cell phones: </t>
  </si>
  <si>
    <t xml:space="preserve">Dipak's cell: 970-397-9817 or Allison (308-672-4927) </t>
  </si>
  <si>
    <t xml:space="preserve">seeds/a </t>
  </si>
  <si>
    <t>seeds/sq.ft</t>
  </si>
  <si>
    <t xml:space="preserve">For Irrigated: </t>
  </si>
  <si>
    <t xml:space="preserve">For Dryland: </t>
  </si>
  <si>
    <t>Rounding (seeds/plot)</t>
  </si>
  <si>
    <t>Seeds/trial (4-reps)</t>
  </si>
  <si>
    <t>Trial type</t>
  </si>
  <si>
    <t>Dryland</t>
  </si>
  <si>
    <t>Irrigated</t>
  </si>
  <si>
    <t xml:space="preserve">Following calculation is based on seed 2000/lbs </t>
  </si>
  <si>
    <t>(i.e seed amount will be less for smaller seed and high for larger seed size)</t>
  </si>
  <si>
    <r>
      <rPr>
        <b/>
        <sz val="10"/>
        <color theme="1"/>
        <rFont val="Calibri"/>
        <family val="2"/>
        <scheme val="minor"/>
      </rPr>
      <t>Seeding Rate:</t>
    </r>
    <r>
      <rPr>
        <sz val="10"/>
        <color theme="1"/>
        <rFont val="Calibri"/>
        <family val="2"/>
        <scheme val="minor"/>
      </rPr>
      <t xml:space="preserve"> </t>
    </r>
  </si>
  <si>
    <t>Seeds/plot            (5' x 25')</t>
  </si>
  <si>
    <t>No. of live seed/trial</t>
  </si>
  <si>
    <t>Lbs of seed/trial @ 2000 seed/lb</t>
  </si>
  <si>
    <t>90% germ</t>
  </si>
  <si>
    <t>100% germ</t>
  </si>
  <si>
    <t>80% germ</t>
  </si>
  <si>
    <t>I need 25% higher seed amount in accommodate loss during seed prep and planting</t>
  </si>
  <si>
    <t xml:space="preserve">Seed amount/trial </t>
  </si>
  <si>
    <t>Lbs of seed/trial @ 2000 seed/lb at 25% more rate</t>
  </si>
  <si>
    <t>Seeds/lb</t>
  </si>
  <si>
    <t>Germ %</t>
  </si>
  <si>
    <t>Seed quality</t>
  </si>
  <si>
    <t>lbs seed/entry/trial site</t>
  </si>
  <si>
    <t>3 lbs</t>
  </si>
  <si>
    <t>(90% germ and 2000 seed/lb)*</t>
  </si>
  <si>
    <t>Seed with less than 80% would not be preferred since amount of seed/plot will be too much to handle through the drill.</t>
  </si>
  <si>
    <t>See below for diff. seed size &amp; germ</t>
  </si>
  <si>
    <t>3.75 lbs</t>
  </si>
  <si>
    <t>2017  NEBRASKA PEA VARIETY TRIALS</t>
  </si>
  <si>
    <r>
      <t xml:space="preserve">Enclosed is an application form and it can be filled out electronically, or printed, and returned by email, fax, or US mail.  The completed form is </t>
    </r>
    <r>
      <rPr>
        <b/>
        <sz val="11"/>
        <rFont val="Arial"/>
        <family val="2"/>
      </rPr>
      <t>DUE to the address below by February 28, 2017</t>
    </r>
    <r>
      <rPr>
        <sz val="11"/>
        <rFont val="Arial"/>
        <family val="2"/>
      </rPr>
      <t>. I would appreciate receiving 50% payment of the total estimated fees on or before planting and remaining after completion of the trial.</t>
    </r>
  </si>
  <si>
    <t>past years' results can be viewed at  http://cropwatch.unl.edu/varietytest/othercrops (scroll down for Pea). Thank you for your interest and cooperation in producing the variety trials from this past year.  We are  looking forward to working with you all again in the coming season.</t>
  </si>
  <si>
    <r>
      <t xml:space="preserve">Clay Co (Clay Center, NE: </t>
    </r>
    <r>
      <rPr>
        <sz val="11"/>
        <rFont val="Arial"/>
        <family val="2"/>
      </rPr>
      <t>Rainfed (non-irrigated)</t>
    </r>
  </si>
  <si>
    <t>2017 NEBRASKA PEA PERFORMANCE TRIALS</t>
  </si>
  <si>
    <t>80% germ*</t>
  </si>
  <si>
    <t>SEED REQUIREMENTS*:  Seed due February 28, 2017</t>
  </si>
  <si>
    <t>Deadline: February 28, 2017</t>
  </si>
  <si>
    <t xml:space="preserve">Total* </t>
  </si>
  <si>
    <t>Clay Center. rainfed (Clay Co.)</t>
  </si>
  <si>
    <t>North Platte. rainfed (Lincoln Co.)</t>
  </si>
  <si>
    <t>Scottsbluff. rainfed (Scotts Bluff Co.)</t>
  </si>
  <si>
    <t>* Seed with &lt;80% germ is NOT acceptable. Amount is much to handle through funnel if Germ&lt;80%.</t>
  </si>
  <si>
    <t>2017 Yellow Pea Variety Trials in Nebraska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</si>
</sst>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32" x14ac:knownFonts="1">
    <font>
      <sz val="10"/>
      <name val="Arial"/>
    </font>
    <font>
      <sz val="11"/>
      <color theme="1"/>
      <name val="Calibri"/>
      <family val="2"/>
      <scheme val="minor"/>
    </font>
    <font>
      <sz val="12"/>
      <name val="Arial"/>
      <family val="2"/>
    </font>
    <font>
      <sz val="8"/>
      <name val="Arial"/>
      <family val="2"/>
    </font>
    <font>
      <b/>
      <sz val="12"/>
      <name val="Arial"/>
      <family val="2"/>
    </font>
    <font>
      <sz val="12"/>
      <name val="Arial"/>
      <family val="2"/>
    </font>
    <font>
      <sz val="11"/>
      <name val="Arial"/>
      <family val="2"/>
    </font>
    <font>
      <sz val="11"/>
      <name val="Arial"/>
      <family val="2"/>
    </font>
    <font>
      <b/>
      <sz val="14"/>
      <name val="Arial"/>
      <family val="2"/>
    </font>
    <font>
      <u/>
      <sz val="12"/>
      <name val="Arial"/>
      <family val="2"/>
    </font>
    <font>
      <b/>
      <sz val="11"/>
      <name val="Arial"/>
      <family val="2"/>
    </font>
    <font>
      <b/>
      <sz val="12"/>
      <color rgb="FFFF0000"/>
      <name val="Arial"/>
      <family val="2"/>
    </font>
    <font>
      <b/>
      <sz val="11"/>
      <color rgb="FFFF0000"/>
      <name val="Arial"/>
      <family val="2"/>
    </font>
    <font>
      <sz val="10"/>
      <name val="Arial"/>
      <family val="2"/>
    </font>
    <font>
      <b/>
      <sz val="10"/>
      <name val="Arial"/>
      <family val="2"/>
    </font>
    <font>
      <sz val="11"/>
      <name val="Calibri"/>
      <family val="2"/>
    </font>
    <font>
      <sz val="12"/>
      <color theme="1"/>
      <name val="Arial"/>
      <family val="2"/>
    </font>
    <font>
      <b/>
      <sz val="8"/>
      <color rgb="FFFF0000"/>
      <name val="Arial"/>
      <family val="2"/>
    </font>
    <font>
      <b/>
      <u/>
      <sz val="12"/>
      <name val="Arial"/>
      <family val="2"/>
    </font>
    <font>
      <u/>
      <sz val="12"/>
      <name val="Arial"/>
      <family val="2"/>
    </font>
    <font>
      <u/>
      <sz val="10"/>
      <name val="Arial"/>
      <family val="2"/>
    </font>
    <font>
      <sz val="8"/>
      <color theme="1"/>
      <name val="Calibri"/>
      <family val="2"/>
      <scheme val="minor"/>
    </font>
    <font>
      <sz val="10"/>
      <color theme="1"/>
      <name val="Arial"/>
      <family val="2"/>
    </font>
    <font>
      <b/>
      <sz val="10"/>
      <color theme="1"/>
      <name val="Arial"/>
      <family val="2"/>
    </font>
    <font>
      <b/>
      <sz val="10"/>
      <color theme="1"/>
      <name val="Calibri"/>
      <family val="2"/>
      <scheme val="minor"/>
    </font>
    <font>
      <b/>
      <sz val="12"/>
      <color theme="1"/>
      <name val="Calibri"/>
      <family val="2"/>
      <scheme val="minor"/>
    </font>
    <font>
      <sz val="8"/>
      <name val="Calibri"/>
      <family val="2"/>
      <scheme val="minor"/>
    </font>
    <font>
      <b/>
      <sz val="10"/>
      <name val="Calibri"/>
      <family val="2"/>
      <scheme val="minor"/>
    </font>
    <font>
      <b/>
      <sz val="12"/>
      <name val="Calibri"/>
      <family val="2"/>
      <scheme val="minor"/>
    </font>
    <font>
      <sz val="10"/>
      <color theme="1"/>
      <name val="Calibri"/>
      <family val="2"/>
      <scheme val="minor"/>
    </font>
    <font>
      <sz val="10"/>
      <name val="Calibri"/>
      <family val="2"/>
      <scheme val="minor"/>
    </font>
    <font>
      <sz val="10"/>
      <color rgb="FFFF0000"/>
      <name val="Arial"/>
      <family val="2"/>
    </font>
  </fonts>
  <fills count="4">
    <fill>
      <patternFill patternType="none"/>
    </fill>
    <fill>
      <patternFill patternType="gray125"/>
    </fill>
    <fill>
      <patternFill patternType="solid">
        <fgColor rgb="FFFFFF00"/>
        <bgColor indexed="64"/>
      </patternFill>
    </fill>
    <fill>
      <patternFill patternType="solid">
        <fgColor indexed="56"/>
        <bgColor indexed="8"/>
      </patternFill>
    </fill>
  </fills>
  <borders count="2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1" fillId="0" borderId="0"/>
    <xf numFmtId="0" fontId="13" fillId="0" borderId="0"/>
    <xf numFmtId="0" fontId="13" fillId="0" borderId="0"/>
    <xf numFmtId="0" fontId="13" fillId="0" borderId="0"/>
    <xf numFmtId="0" fontId="15" fillId="3" borderId="0"/>
    <xf numFmtId="0" fontId="15" fillId="3" borderId="0"/>
  </cellStyleXfs>
  <cellXfs count="115">
    <xf numFmtId="0" fontId="0" fillId="0" borderId="0" xfId="0"/>
    <xf numFmtId="0" fontId="0" fillId="0" borderId="2" xfId="0" applyBorder="1" applyProtection="1">
      <protection locked="0"/>
    </xf>
    <xf numFmtId="0" fontId="2" fillId="0" borderId="0" xfId="0" applyFont="1" applyBorder="1" applyAlignment="1" applyProtection="1">
      <alignment horizontal="center"/>
      <protection locked="0"/>
    </xf>
    <xf numFmtId="0" fontId="2" fillId="0" borderId="0" xfId="0" applyFont="1" applyBorder="1" applyProtection="1">
      <protection locked="0"/>
    </xf>
    <xf numFmtId="0" fontId="7" fillId="0" borderId="3" xfId="0" applyFont="1" applyBorder="1" applyProtection="1">
      <protection locked="0"/>
    </xf>
    <xf numFmtId="0" fontId="7" fillId="0" borderId="0" xfId="0" applyFont="1" applyBorder="1" applyProtection="1">
      <protection locked="0"/>
    </xf>
    <xf numFmtId="0" fontId="7" fillId="0" borderId="0" xfId="0" applyFont="1" applyBorder="1" applyAlignment="1" applyProtection="1">
      <alignment horizontal="left" vertical="top" wrapText="1"/>
      <protection locked="0"/>
    </xf>
    <xf numFmtId="0" fontId="4" fillId="0" borderId="4" xfId="0" applyFont="1" applyBorder="1" applyProtection="1">
      <protection locked="0"/>
    </xf>
    <xf numFmtId="0" fontId="7" fillId="0" borderId="6" xfId="0" applyFont="1" applyBorder="1" applyProtection="1">
      <protection locked="0"/>
    </xf>
    <xf numFmtId="0" fontId="7" fillId="0" borderId="0" xfId="0" applyFont="1" applyBorder="1" applyAlignment="1" applyProtection="1">
      <alignment horizontal="center"/>
      <protection locked="0"/>
    </xf>
    <xf numFmtId="0" fontId="6" fillId="0" borderId="0" xfId="0" applyFont="1" applyBorder="1" applyProtection="1">
      <protection locked="0"/>
    </xf>
    <xf numFmtId="0" fontId="8" fillId="0" borderId="0" xfId="0" applyFont="1" applyBorder="1" applyProtection="1">
      <protection locked="0"/>
    </xf>
    <xf numFmtId="0" fontId="10" fillId="0" borderId="7" xfId="0" applyFont="1" applyBorder="1" applyProtection="1">
      <protection locked="0"/>
    </xf>
    <xf numFmtId="0" fontId="2" fillId="0" borderId="0" xfId="0" applyFont="1" applyBorder="1" applyAlignment="1" applyProtection="1">
      <alignment horizontal="right"/>
      <protection locked="0"/>
    </xf>
    <xf numFmtId="0" fontId="9" fillId="0" borderId="7" xfId="0" applyFont="1" applyBorder="1" applyAlignment="1" applyProtection="1">
      <alignment horizontal="left"/>
      <protection locked="0"/>
    </xf>
    <xf numFmtId="0" fontId="2" fillId="0" borderId="7" xfId="0" applyFont="1" applyBorder="1" applyAlignment="1" applyProtection="1">
      <alignment horizontal="center"/>
      <protection locked="0"/>
    </xf>
    <xf numFmtId="0" fontId="10" fillId="0" borderId="8" xfId="0" applyFont="1" applyBorder="1" applyProtection="1">
      <protection locked="0"/>
    </xf>
    <xf numFmtId="0" fontId="9" fillId="0" borderId="8" xfId="0" applyFont="1" applyBorder="1" applyAlignment="1" applyProtection="1">
      <alignment horizontal="left"/>
      <protection locked="0"/>
    </xf>
    <xf numFmtId="0" fontId="2" fillId="0" borderId="8" xfId="0" applyFont="1" applyBorder="1" applyAlignment="1" applyProtection="1">
      <alignment horizontal="center"/>
      <protection locked="0"/>
    </xf>
    <xf numFmtId="0" fontId="9" fillId="0" borderId="0" xfId="0" applyFont="1" applyBorder="1" applyAlignment="1" applyProtection="1">
      <alignment horizontal="left"/>
      <protection locked="0"/>
    </xf>
    <xf numFmtId="0" fontId="10" fillId="0" borderId="0" xfId="0" applyFont="1" applyBorder="1" applyProtection="1">
      <protection locked="0"/>
    </xf>
    <xf numFmtId="0" fontId="2" fillId="0" borderId="0" xfId="0" applyFont="1" applyBorder="1" applyAlignment="1" applyProtection="1">
      <alignment horizontal="center"/>
    </xf>
    <xf numFmtId="0" fontId="6" fillId="0" borderId="0" xfId="0" applyFont="1" applyBorder="1" applyAlignment="1" applyProtection="1">
      <alignment horizontal="left"/>
      <protection locked="0"/>
    </xf>
    <xf numFmtId="0" fontId="5" fillId="0" borderId="0" xfId="0" applyFont="1" applyBorder="1" applyAlignment="1" applyProtection="1">
      <alignment horizontal="center"/>
      <protection locked="0"/>
    </xf>
    <xf numFmtId="165" fontId="6" fillId="0" borderId="3" xfId="0" applyNumberFormat="1" applyFont="1" applyBorder="1" applyAlignment="1" applyProtection="1">
      <alignment horizontal="left"/>
      <protection locked="0"/>
    </xf>
    <xf numFmtId="0" fontId="11" fillId="0" borderId="0" xfId="0" applyFont="1" applyBorder="1" applyProtection="1">
      <protection locked="0"/>
    </xf>
    <xf numFmtId="0" fontId="5"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7" fillId="0" borderId="0"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5" fillId="0" borderId="10" xfId="0" applyFont="1" applyBorder="1" applyProtection="1">
      <protection locked="0"/>
    </xf>
    <xf numFmtId="0" fontId="4" fillId="0" borderId="0" xfId="0" applyFont="1" applyBorder="1" applyAlignment="1" applyProtection="1">
      <alignment horizontal="left"/>
      <protection locked="0"/>
    </xf>
    <xf numFmtId="0" fontId="5" fillId="0" borderId="0" xfId="0" applyFont="1" applyBorder="1" applyProtection="1">
      <protection locked="0"/>
    </xf>
    <xf numFmtId="0" fontId="13" fillId="0" borderId="0" xfId="0" applyFont="1" applyBorder="1" applyProtection="1">
      <protection locked="0"/>
    </xf>
    <xf numFmtId="0" fontId="6" fillId="0" borderId="5" xfId="0" applyFont="1" applyBorder="1" applyProtection="1">
      <protection locked="0"/>
    </xf>
    <xf numFmtId="0" fontId="14" fillId="0" borderId="0" xfId="0" applyFont="1" applyBorder="1" applyProtection="1">
      <protection locked="0"/>
    </xf>
    <xf numFmtId="0" fontId="5" fillId="0" borderId="12"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16" fillId="0" borderId="12" xfId="1" applyFont="1" applyBorder="1"/>
    <xf numFmtId="0" fontId="16" fillId="0" borderId="10" xfId="1" applyFont="1" applyBorder="1"/>
    <xf numFmtId="0" fontId="17" fillId="0" borderId="13" xfId="0" applyFont="1" applyBorder="1" applyAlignment="1" applyProtection="1">
      <alignment horizontal="left" vertical="top" wrapText="1"/>
      <protection locked="0"/>
    </xf>
    <xf numFmtId="0" fontId="14" fillId="0" borderId="13" xfId="0" applyFont="1" applyBorder="1" applyProtection="1">
      <protection locked="0"/>
    </xf>
    <xf numFmtId="0" fontId="14" fillId="2" borderId="0" xfId="0" applyFont="1" applyFill="1" applyBorder="1" applyAlignment="1" applyProtection="1">
      <alignment horizontal="left"/>
      <protection locked="0"/>
    </xf>
    <xf numFmtId="0" fontId="14" fillId="2" borderId="0" xfId="0" applyFont="1" applyFill="1" applyBorder="1" applyAlignment="1" applyProtection="1">
      <alignment horizontal="right"/>
      <protection locked="0"/>
    </xf>
    <xf numFmtId="0" fontId="18" fillId="0" borderId="1" xfId="0" applyFont="1" applyBorder="1" applyProtection="1">
      <protection locked="0"/>
    </xf>
    <xf numFmtId="0" fontId="19" fillId="0" borderId="2" xfId="0" applyFont="1" applyBorder="1" applyAlignment="1" applyProtection="1">
      <alignment horizontal="center"/>
      <protection locked="0"/>
    </xf>
    <xf numFmtId="0" fontId="20" fillId="0" borderId="2" xfId="0" applyFont="1" applyBorder="1" applyProtection="1">
      <protection locked="0"/>
    </xf>
    <xf numFmtId="0" fontId="21" fillId="0" borderId="0" xfId="1" applyFont="1"/>
    <xf numFmtId="0" fontId="21" fillId="0" borderId="0" xfId="0" applyFont="1"/>
    <xf numFmtId="0" fontId="10" fillId="0" borderId="0"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21" fillId="0" borderId="0" xfId="1" applyFont="1" applyAlignment="1">
      <alignment horizontal="left" vertical="top" wrapText="1"/>
    </xf>
    <xf numFmtId="0" fontId="21" fillId="0" borderId="0" xfId="0" applyFont="1" applyAlignment="1">
      <alignment horizontal="left" vertical="top" wrapText="1"/>
    </xf>
    <xf numFmtId="0" fontId="26" fillId="0" borderId="0" xfId="2" applyFont="1"/>
    <xf numFmtId="0" fontId="26" fillId="0" borderId="0" xfId="2" applyFont="1" applyAlignment="1">
      <alignment horizontal="center"/>
    </xf>
    <xf numFmtId="0" fontId="28" fillId="0" borderId="0" xfId="2" applyFont="1"/>
    <xf numFmtId="0" fontId="25" fillId="0" borderId="0" xfId="1" applyFont="1" applyAlignment="1">
      <alignment vertical="center"/>
    </xf>
    <xf numFmtId="0" fontId="21" fillId="0" borderId="0" xfId="1" applyFont="1" applyAlignment="1">
      <alignment vertical="center"/>
    </xf>
    <xf numFmtId="0" fontId="21" fillId="0" borderId="0" xfId="0" applyFont="1" applyAlignment="1">
      <alignment vertical="center"/>
    </xf>
    <xf numFmtId="0" fontId="29" fillId="0" borderId="0" xfId="0" applyFont="1"/>
    <xf numFmtId="0" fontId="30" fillId="0" borderId="12" xfId="2" applyFont="1" applyBorder="1" applyAlignment="1">
      <alignment horizontal="center"/>
    </xf>
    <xf numFmtId="0" fontId="30" fillId="0" borderId="12" xfId="2" applyFont="1" applyBorder="1" applyAlignment="1">
      <alignment horizontal="center" vertical="center"/>
    </xf>
    <xf numFmtId="0" fontId="30" fillId="0" borderId="0" xfId="2" applyFont="1" applyBorder="1" applyAlignment="1">
      <alignment horizontal="center"/>
    </xf>
    <xf numFmtId="0" fontId="30" fillId="0" borderId="0" xfId="2" applyFont="1" applyBorder="1"/>
    <xf numFmtId="0" fontId="30" fillId="0" borderId="10" xfId="2" applyFont="1" applyBorder="1" applyAlignment="1">
      <alignment horizontal="center"/>
    </xf>
    <xf numFmtId="0" fontId="30" fillId="0" borderId="10" xfId="2" applyFont="1" applyBorder="1" applyAlignment="1">
      <alignment horizontal="center" vertical="center"/>
    </xf>
    <xf numFmtId="2" fontId="30" fillId="0" borderId="10" xfId="2" applyNumberFormat="1" applyFont="1" applyBorder="1" applyAlignment="1">
      <alignment horizontal="center" vertical="center"/>
    </xf>
    <xf numFmtId="2" fontId="30" fillId="0" borderId="12" xfId="2" applyNumberFormat="1" applyFont="1" applyBorder="1" applyAlignment="1">
      <alignment horizontal="center" vertical="center"/>
    </xf>
    <xf numFmtId="0" fontId="26" fillId="0" borderId="14" xfId="2" applyFont="1" applyBorder="1"/>
    <xf numFmtId="0" fontId="30" fillId="0" borderId="8" xfId="2" applyFont="1" applyBorder="1"/>
    <xf numFmtId="0" fontId="26" fillId="0" borderId="15" xfId="2" applyFont="1" applyBorder="1"/>
    <xf numFmtId="0" fontId="27" fillId="0" borderId="8" xfId="2" applyFont="1" applyBorder="1"/>
    <xf numFmtId="0" fontId="27" fillId="0" borderId="13" xfId="2" applyFont="1" applyBorder="1" applyAlignment="1">
      <alignment horizontal="left" vertical="top" wrapText="1"/>
    </xf>
    <xf numFmtId="0" fontId="27" fillId="0" borderId="0" xfId="0" applyFont="1"/>
    <xf numFmtId="0" fontId="29" fillId="0" borderId="10" xfId="1" applyFont="1" applyBorder="1" applyAlignment="1">
      <alignment horizontal="right"/>
    </xf>
    <xf numFmtId="0" fontId="29" fillId="0" borderId="10" xfId="1" applyFont="1" applyBorder="1"/>
    <xf numFmtId="0" fontId="29" fillId="0" borderId="12" xfId="1" applyFont="1" applyBorder="1" applyAlignment="1">
      <alignment horizontal="right"/>
    </xf>
    <xf numFmtId="0" fontId="29" fillId="0" borderId="12" xfId="1" applyFont="1" applyBorder="1"/>
    <xf numFmtId="0" fontId="29" fillId="0" borderId="13" xfId="1" applyFont="1" applyBorder="1" applyAlignment="1">
      <alignment horizontal="left" vertical="top" wrapText="1"/>
    </xf>
    <xf numFmtId="0" fontId="24" fillId="0" borderId="13" xfId="1" applyFont="1" applyBorder="1" applyAlignment="1">
      <alignment horizontal="left" vertical="top" wrapText="1"/>
    </xf>
    <xf numFmtId="0" fontId="27" fillId="0" borderId="16" xfId="2" applyFont="1" applyBorder="1" applyAlignment="1">
      <alignment horizontal="left" vertical="top" wrapText="1"/>
    </xf>
    <xf numFmtId="0" fontId="27" fillId="0" borderId="17" xfId="2" applyFont="1" applyBorder="1"/>
    <xf numFmtId="0" fontId="30" fillId="0" borderId="18" xfId="2" applyFont="1" applyBorder="1"/>
    <xf numFmtId="0" fontId="26" fillId="0" borderId="19" xfId="2" applyFont="1" applyBorder="1"/>
    <xf numFmtId="0" fontId="13" fillId="0" borderId="0"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5" fillId="0" borderId="12" xfId="0" applyFont="1" applyBorder="1" applyProtection="1">
      <protection locked="0"/>
    </xf>
    <xf numFmtId="0" fontId="14" fillId="0" borderId="12" xfId="0" applyFont="1" applyBorder="1" applyProtection="1"/>
    <xf numFmtId="0" fontId="14" fillId="0" borderId="12" xfId="0" applyFont="1" applyBorder="1" applyAlignment="1" applyProtection="1">
      <alignment horizontal="center"/>
    </xf>
    <xf numFmtId="0" fontId="13" fillId="0" borderId="12" xfId="0" applyFont="1" applyBorder="1" applyProtection="1">
      <protection locked="0"/>
    </xf>
    <xf numFmtId="0" fontId="5" fillId="0" borderId="20" xfId="0" applyFont="1" applyBorder="1" applyProtection="1">
      <protection locked="0"/>
    </xf>
    <xf numFmtId="0" fontId="5" fillId="0" borderId="20" xfId="0" applyFont="1" applyBorder="1" applyAlignment="1" applyProtection="1">
      <alignment horizontal="center"/>
      <protection locked="0"/>
    </xf>
    <xf numFmtId="164" fontId="14" fillId="0" borderId="13" xfId="0" applyNumberFormat="1" applyFont="1" applyBorder="1" applyAlignment="1" applyProtection="1">
      <alignment horizontal="center"/>
    </xf>
    <xf numFmtId="0" fontId="13" fillId="0" borderId="13" xfId="0" applyFont="1" applyBorder="1" applyProtection="1">
      <protection locked="0"/>
    </xf>
    <xf numFmtId="0" fontId="22" fillId="2" borderId="0" xfId="0" applyFont="1" applyFill="1" applyBorder="1" applyProtection="1">
      <protection locked="0"/>
    </xf>
    <xf numFmtId="0" fontId="27" fillId="0" borderId="21" xfId="2" applyFont="1" applyBorder="1"/>
    <xf numFmtId="0" fontId="30" fillId="0" borderId="11" xfId="2" applyFont="1" applyBorder="1"/>
    <xf numFmtId="0" fontId="26" fillId="0" borderId="22" xfId="2" applyFont="1" applyBorder="1"/>
    <xf numFmtId="0" fontId="14" fillId="0" borderId="12" xfId="0" applyFont="1" applyBorder="1" applyProtection="1">
      <protection locked="0"/>
    </xf>
    <xf numFmtId="0" fontId="14" fillId="0" borderId="12" xfId="0" applyFont="1" applyBorder="1" applyAlignment="1" applyProtection="1">
      <alignment horizontal="center"/>
      <protection locked="0"/>
    </xf>
    <xf numFmtId="0" fontId="31" fillId="0" borderId="0" xfId="0" applyFont="1" applyBorder="1" applyAlignment="1" applyProtection="1">
      <alignment horizontal="left"/>
      <protection locked="0"/>
    </xf>
    <xf numFmtId="0" fontId="23" fillId="2" borderId="0" xfId="0" applyFont="1" applyFill="1" applyBorder="1" applyAlignment="1" applyProtection="1">
      <alignment horizontal="left" vertical="center"/>
      <protection locked="0"/>
    </xf>
    <xf numFmtId="0" fontId="14" fillId="0" borderId="1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31" fillId="0" borderId="0" xfId="0" applyFont="1" applyBorder="1" applyProtection="1">
      <protection locked="0"/>
    </xf>
    <xf numFmtId="0" fontId="31" fillId="0" borderId="0" xfId="0" applyFont="1" applyBorder="1" applyAlignment="1" applyProtection="1">
      <alignment horizontal="center"/>
      <protection locked="0"/>
    </xf>
    <xf numFmtId="0" fontId="6" fillId="0" borderId="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cellXfs>
  <cellStyles count="7">
    <cellStyle name="20% - Accent1 2" xfId="6"/>
    <cellStyle name="20% - Accent1 3" xfId="5"/>
    <cellStyle name="Normal" xfId="0" builtinId="0"/>
    <cellStyle name="Normal 2" xfId="2"/>
    <cellStyle name="Normal 3" xfId="3"/>
    <cellStyle name="Normal 3 10 2" xfId="4"/>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topLeftCell="A46" workbookViewId="0">
      <selection activeCell="F52" sqref="F52"/>
    </sheetView>
  </sheetViews>
  <sheetFormatPr defaultColWidth="9.140625" defaultRowHeight="15" x14ac:dyDescent="0.2"/>
  <cols>
    <col min="1" max="1" width="30.28515625" style="3" customWidth="1"/>
    <col min="2" max="2" width="12.140625" style="2" customWidth="1"/>
    <col min="3" max="3" width="12.28515625" style="2" customWidth="1"/>
    <col min="4" max="4" width="10.85546875" style="2" customWidth="1"/>
    <col min="5" max="5" width="12.42578125" style="2" customWidth="1"/>
    <col min="6" max="6" width="10.5703125" style="2" customWidth="1"/>
    <col min="7" max="7" width="10.140625" style="2" customWidth="1"/>
    <col min="8" max="8" width="11" style="2" customWidth="1"/>
    <col min="9" max="9" width="5.7109375" style="2" customWidth="1"/>
    <col min="10" max="10" width="7.7109375" style="3" customWidth="1"/>
    <col min="11" max="11" width="7.140625" style="3" customWidth="1"/>
    <col min="12" max="16384" width="9.140625" style="3"/>
  </cols>
  <sheetData>
    <row r="1" spans="1:10" ht="15.75" x14ac:dyDescent="0.25">
      <c r="A1" s="47" t="s">
        <v>67</v>
      </c>
      <c r="B1" s="48"/>
      <c r="C1" s="49"/>
      <c r="D1" s="1"/>
      <c r="E1" s="1"/>
      <c r="F1" s="1"/>
      <c r="G1" s="1"/>
      <c r="H1" s="1"/>
      <c r="I1" s="1"/>
    </row>
    <row r="2" spans="1:10" ht="13.15" customHeight="1" x14ac:dyDescent="0.2">
      <c r="A2" s="24">
        <v>42766</v>
      </c>
      <c r="B2" s="5"/>
      <c r="C2" s="5"/>
      <c r="D2" s="5"/>
      <c r="E2" s="5"/>
      <c r="F2" s="5"/>
      <c r="G2" s="5"/>
      <c r="H2" s="5"/>
      <c r="I2" s="5"/>
    </row>
    <row r="3" spans="1:10" x14ac:dyDescent="0.2">
      <c r="A3" s="4" t="s">
        <v>8</v>
      </c>
      <c r="B3" s="5"/>
      <c r="C3" s="5"/>
      <c r="D3" s="5"/>
      <c r="E3" s="5"/>
      <c r="F3" s="5"/>
      <c r="G3" s="5"/>
      <c r="H3" s="5"/>
      <c r="I3" s="5"/>
    </row>
    <row r="4" spans="1:10" ht="7.15" customHeight="1" x14ac:dyDescent="0.2">
      <c r="A4" s="4"/>
      <c r="B4" s="5"/>
      <c r="C4" s="5"/>
      <c r="D4" s="5"/>
      <c r="E4" s="5"/>
      <c r="F4" s="5"/>
      <c r="G4" s="5"/>
      <c r="H4" s="5"/>
      <c r="I4" s="5"/>
    </row>
    <row r="5" spans="1:10" ht="28.9" customHeight="1" x14ac:dyDescent="0.2">
      <c r="A5" s="109" t="s">
        <v>27</v>
      </c>
      <c r="B5" s="110"/>
      <c r="C5" s="110"/>
      <c r="D5" s="110"/>
      <c r="E5" s="110"/>
      <c r="F5" s="110"/>
      <c r="G5" s="110"/>
      <c r="H5" s="110"/>
      <c r="I5" s="110"/>
    </row>
    <row r="6" spans="1:10" ht="0.6" customHeight="1" x14ac:dyDescent="0.2">
      <c r="A6" s="111"/>
      <c r="B6" s="112"/>
      <c r="C6" s="112"/>
      <c r="D6" s="112"/>
      <c r="E6" s="112"/>
      <c r="F6" s="112"/>
      <c r="G6" s="112"/>
      <c r="H6" s="112"/>
      <c r="I6" s="112"/>
    </row>
    <row r="7" spans="1:10" ht="3" customHeight="1" x14ac:dyDescent="0.2">
      <c r="A7" s="113"/>
      <c r="B7" s="114"/>
      <c r="C7" s="114"/>
      <c r="D7" s="114"/>
      <c r="E7" s="114"/>
      <c r="F7" s="114"/>
      <c r="G7" s="114"/>
      <c r="H7" s="114"/>
      <c r="I7" s="114"/>
    </row>
    <row r="8" spans="1:10" x14ac:dyDescent="0.2">
      <c r="A8" s="109" t="s">
        <v>68</v>
      </c>
      <c r="B8" s="110"/>
      <c r="C8" s="110"/>
      <c r="D8" s="110"/>
      <c r="E8" s="110"/>
      <c r="F8" s="110"/>
      <c r="G8" s="110"/>
      <c r="H8" s="110"/>
      <c r="I8" s="110"/>
    </row>
    <row r="9" spans="1:10" x14ac:dyDescent="0.2">
      <c r="A9" s="111"/>
      <c r="B9" s="112"/>
      <c r="C9" s="112"/>
      <c r="D9" s="112"/>
      <c r="E9" s="112"/>
      <c r="F9" s="112"/>
      <c r="G9" s="112"/>
      <c r="H9" s="112"/>
      <c r="I9" s="112"/>
    </row>
    <row r="10" spans="1:10" ht="13.9" customHeight="1" x14ac:dyDescent="0.2">
      <c r="A10" s="113"/>
      <c r="B10" s="114"/>
      <c r="C10" s="114"/>
      <c r="D10" s="114"/>
      <c r="E10" s="114"/>
      <c r="F10" s="114"/>
      <c r="G10" s="114"/>
      <c r="H10" s="114"/>
      <c r="I10" s="114"/>
    </row>
    <row r="11" spans="1:10" x14ac:dyDescent="0.2">
      <c r="A11" s="109" t="s">
        <v>69</v>
      </c>
      <c r="B11" s="110"/>
      <c r="C11" s="110"/>
      <c r="D11" s="110"/>
      <c r="E11" s="110"/>
      <c r="F11" s="110"/>
      <c r="G11" s="110"/>
      <c r="H11" s="110"/>
      <c r="I11" s="110"/>
    </row>
    <row r="12" spans="1:10" ht="16.899999999999999" customHeight="1" x14ac:dyDescent="0.2">
      <c r="A12" s="113"/>
      <c r="B12" s="114"/>
      <c r="C12" s="114"/>
      <c r="D12" s="114"/>
      <c r="E12" s="114"/>
      <c r="F12" s="114"/>
      <c r="G12" s="114"/>
      <c r="H12" s="114"/>
      <c r="I12" s="114"/>
    </row>
    <row r="13" spans="1:10" ht="11.45" customHeight="1" x14ac:dyDescent="0.2">
      <c r="A13" s="31" t="s">
        <v>11</v>
      </c>
      <c r="C13" s="3"/>
      <c r="D13" s="3"/>
      <c r="E13" s="3"/>
      <c r="F13" s="3"/>
      <c r="G13" s="3"/>
      <c r="H13" s="3"/>
      <c r="I13" s="6"/>
    </row>
    <row r="14" spans="1:10" ht="16.899999999999999" customHeight="1" x14ac:dyDescent="0.2">
      <c r="A14" s="32" t="s">
        <v>32</v>
      </c>
      <c r="B14" s="5"/>
      <c r="C14" s="3"/>
      <c r="D14" s="3"/>
      <c r="E14" s="29"/>
      <c r="F14" s="3"/>
      <c r="G14" s="3"/>
      <c r="H14" s="3"/>
      <c r="J14" s="30"/>
    </row>
    <row r="15" spans="1:10" x14ac:dyDescent="0.2">
      <c r="A15" s="32" t="s">
        <v>31</v>
      </c>
      <c r="B15" s="5"/>
      <c r="C15" s="3"/>
      <c r="D15" s="3"/>
      <c r="E15" s="29"/>
      <c r="F15" s="3"/>
      <c r="G15" s="3"/>
      <c r="H15" s="3"/>
      <c r="J15" s="30"/>
    </row>
    <row r="16" spans="1:10" x14ac:dyDescent="0.2">
      <c r="A16" s="32" t="s">
        <v>24</v>
      </c>
      <c r="B16" s="5"/>
      <c r="C16" s="3"/>
      <c r="D16" s="3"/>
      <c r="E16" s="28"/>
      <c r="F16" s="3"/>
      <c r="G16" s="3"/>
      <c r="H16" s="3"/>
      <c r="J16" s="30"/>
    </row>
    <row r="17" spans="1:10" x14ac:dyDescent="0.2">
      <c r="A17" s="32" t="s">
        <v>23</v>
      </c>
      <c r="B17" s="5"/>
      <c r="C17" s="3"/>
      <c r="D17" s="3"/>
      <c r="E17" s="28"/>
      <c r="F17" s="3"/>
      <c r="G17" s="3"/>
      <c r="H17" s="3"/>
      <c r="J17" s="30"/>
    </row>
    <row r="18" spans="1:10" x14ac:dyDescent="0.2">
      <c r="A18" s="32" t="s">
        <v>25</v>
      </c>
      <c r="B18" s="5"/>
      <c r="C18" s="3"/>
      <c r="D18" s="3"/>
      <c r="E18" s="28"/>
      <c r="F18" s="3"/>
      <c r="G18" s="3"/>
      <c r="H18" s="3"/>
      <c r="J18" s="30"/>
    </row>
    <row r="19" spans="1:10" x14ac:dyDescent="0.2">
      <c r="A19" s="32" t="s">
        <v>26</v>
      </c>
      <c r="B19" s="5"/>
      <c r="C19" s="3"/>
      <c r="D19" s="3"/>
      <c r="E19" s="28"/>
      <c r="F19" s="3"/>
      <c r="G19" s="3"/>
      <c r="H19" s="3"/>
      <c r="J19" s="30"/>
    </row>
    <row r="20" spans="1:10" x14ac:dyDescent="0.2">
      <c r="A20" s="32" t="s">
        <v>70</v>
      </c>
      <c r="B20" s="5"/>
      <c r="C20" s="3"/>
      <c r="D20" s="3"/>
      <c r="E20" s="28"/>
      <c r="F20" s="3"/>
      <c r="G20" s="3"/>
      <c r="H20" s="3"/>
      <c r="J20" s="30"/>
    </row>
    <row r="21" spans="1:10" ht="5.45" customHeight="1" x14ac:dyDescent="0.2">
      <c r="A21" s="32"/>
      <c r="B21" s="5"/>
      <c r="C21" s="3"/>
      <c r="D21" s="3"/>
      <c r="E21" s="28"/>
      <c r="F21" s="3"/>
      <c r="G21" s="3"/>
      <c r="H21" s="3"/>
      <c r="J21" s="30"/>
    </row>
    <row r="22" spans="1:10" ht="15.75" x14ac:dyDescent="0.25">
      <c r="A22" s="34" t="s">
        <v>34</v>
      </c>
      <c r="B22" s="3"/>
      <c r="C22" s="5"/>
      <c r="D22" s="5"/>
      <c r="E22" s="5"/>
      <c r="F22" s="5"/>
      <c r="G22" s="5"/>
      <c r="H22" s="5"/>
      <c r="I22" s="9"/>
    </row>
    <row r="23" spans="1:10" ht="15.75" x14ac:dyDescent="0.25">
      <c r="A23" s="10" t="s">
        <v>14</v>
      </c>
      <c r="B23" s="5" t="s">
        <v>7</v>
      </c>
      <c r="C23" s="5"/>
      <c r="D23" s="5"/>
      <c r="E23" s="5"/>
      <c r="F23" s="5"/>
      <c r="G23" s="5"/>
      <c r="H23" s="5"/>
      <c r="I23" s="3"/>
    </row>
    <row r="24" spans="1:10" x14ac:dyDescent="0.2">
      <c r="A24" s="36" t="s">
        <v>15</v>
      </c>
      <c r="B24" s="10" t="s">
        <v>16</v>
      </c>
      <c r="C24" s="5"/>
      <c r="D24" s="5"/>
      <c r="E24" s="5"/>
      <c r="F24" s="5"/>
      <c r="G24" s="5"/>
      <c r="H24" s="5"/>
      <c r="I24" s="3"/>
    </row>
    <row r="25" spans="1:10" x14ac:dyDescent="0.2">
      <c r="A25" s="38"/>
      <c r="B25" s="10" t="s">
        <v>17</v>
      </c>
      <c r="C25" s="5"/>
      <c r="D25" s="5"/>
      <c r="E25" s="5"/>
      <c r="F25" s="5"/>
      <c r="G25" s="5"/>
      <c r="H25" s="5"/>
      <c r="I25" s="3"/>
    </row>
    <row r="26" spans="1:10" x14ac:dyDescent="0.2">
      <c r="A26" s="38"/>
      <c r="B26" s="10" t="s">
        <v>18</v>
      </c>
      <c r="C26" s="5"/>
      <c r="D26" s="5"/>
      <c r="E26" s="5"/>
      <c r="F26" s="5"/>
      <c r="G26" s="5"/>
      <c r="H26" s="5"/>
      <c r="I26" s="3"/>
    </row>
    <row r="27" spans="1:10" ht="9" customHeight="1" x14ac:dyDescent="0.2">
      <c r="B27" s="5"/>
    </row>
    <row r="28" spans="1:10" ht="15.75" x14ac:dyDescent="0.25">
      <c r="A28" s="7" t="s">
        <v>73</v>
      </c>
      <c r="B28" s="5"/>
    </row>
    <row r="29" spans="1:10" x14ac:dyDescent="0.2">
      <c r="A29" s="37" t="s">
        <v>19</v>
      </c>
      <c r="B29" s="5"/>
    </row>
    <row r="30" spans="1:10" ht="15.75" x14ac:dyDescent="0.25">
      <c r="A30" s="8" t="s">
        <v>6</v>
      </c>
      <c r="B30" s="5"/>
    </row>
    <row r="31" spans="1:10" x14ac:dyDescent="0.2">
      <c r="B31" s="5"/>
    </row>
    <row r="32" spans="1:10" ht="15.75" x14ac:dyDescent="0.25">
      <c r="A32" s="25" t="s">
        <v>35</v>
      </c>
      <c r="B32" s="5"/>
    </row>
    <row r="33" spans="1:11" x14ac:dyDescent="0.2">
      <c r="A33" s="35" t="s">
        <v>36</v>
      </c>
    </row>
    <row r="35" spans="1:11" ht="18" x14ac:dyDescent="0.25">
      <c r="A35" s="11" t="s">
        <v>71</v>
      </c>
    </row>
    <row r="36" spans="1:11" ht="18.75" customHeight="1" x14ac:dyDescent="0.25">
      <c r="A36" s="12" t="s">
        <v>5</v>
      </c>
      <c r="C36" s="13" t="s">
        <v>1</v>
      </c>
      <c r="D36" s="14"/>
      <c r="E36" s="15"/>
      <c r="F36" s="13" t="s">
        <v>1</v>
      </c>
      <c r="G36" s="14"/>
      <c r="H36" s="14"/>
      <c r="I36" s="26" t="s">
        <v>0</v>
      </c>
    </row>
    <row r="37" spans="1:11" ht="15.75" x14ac:dyDescent="0.25">
      <c r="A37" s="16" t="s">
        <v>4</v>
      </c>
      <c r="C37" s="13" t="s">
        <v>2</v>
      </c>
      <c r="D37" s="17"/>
      <c r="E37" s="18"/>
      <c r="F37" s="13" t="s">
        <v>2</v>
      </c>
      <c r="G37" s="17"/>
      <c r="H37" s="17"/>
      <c r="I37" s="27" t="s">
        <v>3</v>
      </c>
    </row>
    <row r="38" spans="1:11" ht="15.75" x14ac:dyDescent="0.25">
      <c r="A38" s="16" t="s">
        <v>20</v>
      </c>
      <c r="C38" s="22"/>
      <c r="D38" s="52" t="s">
        <v>74</v>
      </c>
      <c r="E38" s="53"/>
      <c r="F38" s="22"/>
      <c r="G38" s="22"/>
      <c r="H38" s="22"/>
      <c r="I38" s="3"/>
    </row>
    <row r="39" spans="1:11" ht="15.75" customHeight="1" x14ac:dyDescent="0.25">
      <c r="A39" s="20" t="s">
        <v>21</v>
      </c>
      <c r="C39" s="13"/>
      <c r="D39" s="19"/>
      <c r="E39" s="23"/>
      <c r="F39" s="13"/>
      <c r="G39" s="19"/>
      <c r="H39" s="19"/>
      <c r="I39" s="21"/>
    </row>
    <row r="40" spans="1:11" ht="7.5" customHeight="1" x14ac:dyDescent="0.25">
      <c r="A40" s="20"/>
      <c r="C40" s="13"/>
      <c r="D40" s="19"/>
      <c r="E40" s="23"/>
      <c r="F40" s="13"/>
      <c r="G40" s="19"/>
      <c r="H40" s="19"/>
      <c r="I40" s="21"/>
    </row>
    <row r="41" spans="1:11" ht="13.9" customHeight="1" x14ac:dyDescent="0.2">
      <c r="A41" s="26" t="s">
        <v>10</v>
      </c>
      <c r="B41" s="26"/>
      <c r="C41" s="13"/>
      <c r="D41" s="19"/>
      <c r="E41" s="45" t="s">
        <v>12</v>
      </c>
      <c r="F41" s="46"/>
      <c r="G41" s="19"/>
      <c r="H41" s="19"/>
      <c r="I41" s="3"/>
      <c r="J41" s="104" t="s">
        <v>60</v>
      </c>
      <c r="K41" s="97"/>
    </row>
    <row r="42" spans="1:11" s="106" customFormat="1" ht="33" customHeight="1" thickBot="1" x14ac:dyDescent="0.25">
      <c r="A42" s="105" t="s">
        <v>9</v>
      </c>
      <c r="B42" s="43" t="s">
        <v>28</v>
      </c>
      <c r="C42" s="43" t="s">
        <v>29</v>
      </c>
      <c r="D42" s="43" t="s">
        <v>78</v>
      </c>
      <c r="E42" s="43" t="s">
        <v>22</v>
      </c>
      <c r="F42" s="43" t="s">
        <v>30</v>
      </c>
      <c r="G42" s="43" t="s">
        <v>77</v>
      </c>
      <c r="H42" s="43" t="s">
        <v>76</v>
      </c>
      <c r="I42" s="43" t="s">
        <v>75</v>
      </c>
      <c r="J42" s="43" t="s">
        <v>58</v>
      </c>
      <c r="K42" s="43" t="s">
        <v>59</v>
      </c>
    </row>
    <row r="43" spans="1:11" s="35" customFormat="1" ht="16.149999999999999" customHeight="1" thickTop="1" x14ac:dyDescent="0.2">
      <c r="A43" s="41"/>
      <c r="B43" s="39"/>
      <c r="C43" s="39"/>
      <c r="D43" s="39"/>
      <c r="E43" s="39"/>
      <c r="F43" s="39"/>
      <c r="G43" s="39"/>
      <c r="H43" s="39"/>
      <c r="I43" s="39"/>
      <c r="J43" s="89"/>
      <c r="K43" s="89"/>
    </row>
    <row r="44" spans="1:11" s="35" customFormat="1" ht="16.149999999999999" customHeight="1" x14ac:dyDescent="0.2">
      <c r="A44" s="42"/>
      <c r="B44" s="40"/>
      <c r="C44" s="40"/>
      <c r="D44" s="40"/>
      <c r="E44" s="40"/>
      <c r="F44" s="40"/>
      <c r="G44" s="40"/>
      <c r="H44" s="40"/>
      <c r="I44" s="39"/>
      <c r="J44" s="33"/>
      <c r="K44" s="33"/>
    </row>
    <row r="45" spans="1:11" s="35" customFormat="1" ht="16.149999999999999" customHeight="1" x14ac:dyDescent="0.2">
      <c r="A45" s="42"/>
      <c r="B45" s="40"/>
      <c r="C45" s="40"/>
      <c r="D45" s="40"/>
      <c r="E45" s="40"/>
      <c r="F45" s="40"/>
      <c r="G45" s="40"/>
      <c r="H45" s="40"/>
      <c r="I45" s="39"/>
      <c r="J45" s="33"/>
      <c r="K45" s="33"/>
    </row>
    <row r="46" spans="1:11" s="35" customFormat="1" ht="16.149999999999999" customHeight="1" x14ac:dyDescent="0.2">
      <c r="A46" s="33"/>
      <c r="B46" s="40"/>
      <c r="C46" s="40"/>
      <c r="D46" s="40"/>
      <c r="E46" s="40"/>
      <c r="F46" s="40"/>
      <c r="G46" s="40"/>
      <c r="H46" s="40"/>
      <c r="I46" s="40"/>
      <c r="J46" s="33"/>
      <c r="K46" s="33"/>
    </row>
    <row r="47" spans="1:11" s="35" customFormat="1" ht="16.149999999999999" customHeight="1" x14ac:dyDescent="0.2">
      <c r="A47" s="33"/>
      <c r="B47" s="40"/>
      <c r="C47" s="40"/>
      <c r="D47" s="40"/>
      <c r="E47" s="40"/>
      <c r="F47" s="40"/>
      <c r="G47" s="40"/>
      <c r="H47" s="40"/>
      <c r="I47" s="40"/>
      <c r="J47" s="33"/>
      <c r="K47" s="33"/>
    </row>
    <row r="48" spans="1:11" s="35" customFormat="1" ht="16.149999999999999" customHeight="1" x14ac:dyDescent="0.2">
      <c r="A48" s="33"/>
      <c r="B48" s="40"/>
      <c r="C48" s="40"/>
      <c r="D48" s="40"/>
      <c r="E48" s="40"/>
      <c r="F48" s="40"/>
      <c r="G48" s="40"/>
      <c r="H48" s="40"/>
      <c r="I48" s="40"/>
      <c r="J48" s="33"/>
      <c r="K48" s="33"/>
    </row>
    <row r="49" spans="1:11" s="35" customFormat="1" ht="16.149999999999999" customHeight="1" x14ac:dyDescent="0.2">
      <c r="A49" s="33"/>
      <c r="B49" s="40"/>
      <c r="C49" s="40"/>
      <c r="D49" s="40"/>
      <c r="E49" s="40"/>
      <c r="F49" s="40"/>
      <c r="G49" s="40"/>
      <c r="H49" s="40"/>
      <c r="I49" s="40"/>
      <c r="J49" s="33"/>
      <c r="K49" s="33"/>
    </row>
    <row r="50" spans="1:11" s="35" customFormat="1" ht="16.149999999999999" customHeight="1" x14ac:dyDescent="0.2">
      <c r="A50" s="33"/>
      <c r="B50" s="40"/>
      <c r="C50" s="40"/>
      <c r="D50" s="40"/>
      <c r="E50" s="40"/>
      <c r="F50" s="40"/>
      <c r="G50" s="40"/>
      <c r="H50" s="40"/>
      <c r="I50" s="40"/>
      <c r="J50" s="33"/>
      <c r="K50" s="33"/>
    </row>
    <row r="51" spans="1:11" s="35" customFormat="1" ht="16.149999999999999" customHeight="1" x14ac:dyDescent="0.2">
      <c r="A51" s="33"/>
      <c r="B51" s="40"/>
      <c r="C51" s="40"/>
      <c r="D51" s="40"/>
      <c r="E51" s="40"/>
      <c r="F51" s="40"/>
      <c r="G51" s="40"/>
      <c r="H51" s="40"/>
      <c r="I51" s="40"/>
      <c r="J51" s="33"/>
      <c r="K51" s="33"/>
    </row>
    <row r="52" spans="1:11" s="35" customFormat="1" ht="16.149999999999999" customHeight="1" x14ac:dyDescent="0.2">
      <c r="A52" s="33"/>
      <c r="B52" s="40"/>
      <c r="C52" s="40"/>
      <c r="D52" s="40"/>
      <c r="E52" s="40"/>
      <c r="F52" s="40"/>
      <c r="G52" s="40"/>
      <c r="H52" s="40"/>
      <c r="I52" s="40"/>
      <c r="J52" s="33"/>
      <c r="K52" s="33"/>
    </row>
    <row r="53" spans="1:11" s="35" customFormat="1" ht="16.149999999999999" customHeight="1" x14ac:dyDescent="0.2">
      <c r="A53" s="33"/>
      <c r="B53" s="40"/>
      <c r="C53" s="40"/>
      <c r="D53" s="40"/>
      <c r="E53" s="40"/>
      <c r="F53" s="40"/>
      <c r="G53" s="40"/>
      <c r="H53" s="40"/>
      <c r="I53" s="40"/>
      <c r="J53" s="33"/>
      <c r="K53" s="33"/>
    </row>
    <row r="54" spans="1:11" s="35" customFormat="1" ht="16.149999999999999" customHeight="1" x14ac:dyDescent="0.2">
      <c r="A54" s="33"/>
      <c r="B54" s="40"/>
      <c r="C54" s="40"/>
      <c r="D54" s="40"/>
      <c r="E54" s="40"/>
      <c r="F54" s="40"/>
      <c r="G54" s="40"/>
      <c r="H54" s="40"/>
      <c r="I54" s="40"/>
      <c r="J54" s="33"/>
      <c r="K54" s="33"/>
    </row>
    <row r="55" spans="1:11" s="35" customFormat="1" ht="16.149999999999999" customHeight="1" x14ac:dyDescent="0.2">
      <c r="A55" s="33"/>
      <c r="B55" s="40"/>
      <c r="C55" s="40"/>
      <c r="D55" s="40"/>
      <c r="E55" s="40"/>
      <c r="F55" s="40"/>
      <c r="G55" s="40"/>
      <c r="H55" s="40"/>
      <c r="I55" s="40"/>
      <c r="J55" s="33"/>
      <c r="K55" s="33"/>
    </row>
    <row r="56" spans="1:11" s="35" customFormat="1" ht="16.149999999999999" customHeight="1" x14ac:dyDescent="0.2">
      <c r="A56" s="33"/>
      <c r="B56" s="40"/>
      <c r="C56" s="40"/>
      <c r="D56" s="40"/>
      <c r="E56" s="40"/>
      <c r="F56" s="40"/>
      <c r="G56" s="40"/>
      <c r="H56" s="40"/>
      <c r="I56" s="40"/>
      <c r="J56" s="33"/>
      <c r="K56" s="33"/>
    </row>
    <row r="57" spans="1:11" s="35" customFormat="1" ht="16.149999999999999" customHeight="1" x14ac:dyDescent="0.2">
      <c r="A57" s="33"/>
      <c r="B57" s="40"/>
      <c r="C57" s="40"/>
      <c r="D57" s="40"/>
      <c r="E57" s="40"/>
      <c r="F57" s="40"/>
      <c r="G57" s="40"/>
      <c r="H57" s="40"/>
      <c r="I57" s="40"/>
      <c r="J57" s="33"/>
      <c r="K57" s="33"/>
    </row>
    <row r="58" spans="1:11" s="35" customFormat="1" ht="16.149999999999999" customHeight="1" x14ac:dyDescent="0.2">
      <c r="A58" s="33"/>
      <c r="B58" s="40"/>
      <c r="C58" s="40"/>
      <c r="D58" s="40"/>
      <c r="E58" s="40"/>
      <c r="F58" s="40"/>
      <c r="G58" s="40"/>
      <c r="H58" s="40"/>
      <c r="I58" s="40"/>
      <c r="J58" s="33"/>
      <c r="K58" s="33"/>
    </row>
    <row r="59" spans="1:11" s="35" customFormat="1" ht="16.149999999999999" customHeight="1" x14ac:dyDescent="0.2">
      <c r="A59" s="33"/>
      <c r="B59" s="40"/>
      <c r="C59" s="40"/>
      <c r="D59" s="40"/>
      <c r="E59" s="40"/>
      <c r="F59" s="40"/>
      <c r="G59" s="40"/>
      <c r="H59" s="40"/>
      <c r="I59" s="40"/>
      <c r="J59" s="33"/>
      <c r="K59" s="33"/>
    </row>
    <row r="60" spans="1:11" s="35" customFormat="1" ht="16.149999999999999" customHeight="1" x14ac:dyDescent="0.2">
      <c r="A60" s="33"/>
      <c r="B60" s="40"/>
      <c r="C60" s="40"/>
      <c r="D60" s="40"/>
      <c r="E60" s="40"/>
      <c r="F60" s="40"/>
      <c r="G60" s="40"/>
      <c r="H60" s="40"/>
      <c r="I60" s="40"/>
      <c r="J60" s="33"/>
      <c r="K60" s="33"/>
    </row>
    <row r="61" spans="1:11" s="35" customFormat="1" ht="16.149999999999999" customHeight="1" thickBot="1" x14ac:dyDescent="0.25">
      <c r="A61" s="93"/>
      <c r="B61" s="94"/>
      <c r="C61" s="94"/>
      <c r="D61" s="94"/>
      <c r="E61" s="94"/>
      <c r="F61" s="94"/>
      <c r="G61" s="94"/>
      <c r="H61" s="94"/>
      <c r="I61" s="94"/>
      <c r="J61" s="93"/>
      <c r="K61" s="93"/>
    </row>
    <row r="62" spans="1:11" s="36" customFormat="1" ht="13.9" customHeight="1" x14ac:dyDescent="0.2">
      <c r="A62" s="90" t="s">
        <v>13</v>
      </c>
      <c r="B62" s="91">
        <f>SUM(B43:B61)</f>
        <v>0</v>
      </c>
      <c r="C62" s="91">
        <f t="shared" ref="C62:I62" si="0">SUM(C43:C61)</f>
        <v>0</v>
      </c>
      <c r="D62" s="91">
        <f t="shared" si="0"/>
        <v>0</v>
      </c>
      <c r="E62" s="91">
        <f t="shared" si="0"/>
        <v>0</v>
      </c>
      <c r="F62" s="91">
        <f t="shared" ref="F62:G62" si="1">SUM(F43:F61)</f>
        <v>0</v>
      </c>
      <c r="G62" s="91">
        <f t="shared" si="1"/>
        <v>0</v>
      </c>
      <c r="H62" s="91">
        <f t="shared" ref="H62" si="2">SUM(H43:H61)</f>
        <v>0</v>
      </c>
      <c r="I62" s="91">
        <f t="shared" si="0"/>
        <v>0</v>
      </c>
      <c r="J62" s="92"/>
      <c r="K62" s="92"/>
    </row>
    <row r="63" spans="1:11" s="36" customFormat="1" ht="13.9" customHeight="1" thickBot="1" x14ac:dyDescent="0.25">
      <c r="A63" s="44" t="s">
        <v>33</v>
      </c>
      <c r="B63" s="95">
        <f>SUM(B42:B61)*200</f>
        <v>0</v>
      </c>
      <c r="C63" s="95">
        <f t="shared" ref="C63:E63" si="3">SUM(C42:C61)*200</f>
        <v>0</v>
      </c>
      <c r="D63" s="95">
        <f t="shared" si="3"/>
        <v>0</v>
      </c>
      <c r="E63" s="95">
        <f t="shared" si="3"/>
        <v>0</v>
      </c>
      <c r="F63" s="95">
        <f t="shared" ref="F63:G63" si="4">SUM(F42:F61)*200</f>
        <v>0</v>
      </c>
      <c r="G63" s="95">
        <f t="shared" si="4"/>
        <v>0</v>
      </c>
      <c r="H63" s="95">
        <f t="shared" ref="H63" si="5">SUM(H42:H61)*200</f>
        <v>0</v>
      </c>
      <c r="I63" s="95">
        <f t="shared" ref="I63" si="6">SUM(I42:I61)*200</f>
        <v>0</v>
      </c>
      <c r="J63" s="96"/>
      <c r="K63" s="96"/>
    </row>
    <row r="64" spans="1:11" s="36" customFormat="1" ht="14.45" customHeight="1" thickTop="1" x14ac:dyDescent="0.2">
      <c r="A64" s="101" t="s">
        <v>61</v>
      </c>
      <c r="B64" s="102" t="s">
        <v>62</v>
      </c>
      <c r="C64" s="102" t="s">
        <v>62</v>
      </c>
      <c r="D64" s="102" t="s">
        <v>62</v>
      </c>
      <c r="E64" s="102" t="s">
        <v>66</v>
      </c>
      <c r="F64" s="102" t="s">
        <v>62</v>
      </c>
      <c r="G64" s="102" t="s">
        <v>62</v>
      </c>
      <c r="H64" s="102" t="s">
        <v>62</v>
      </c>
      <c r="I64" s="102"/>
      <c r="J64" s="101"/>
      <c r="K64" s="101"/>
    </row>
    <row r="65" spans="1:9" s="36" customFormat="1" ht="15" customHeight="1" x14ac:dyDescent="0.2">
      <c r="A65" s="38" t="s">
        <v>63</v>
      </c>
      <c r="B65" s="103" t="s">
        <v>64</v>
      </c>
      <c r="C65" s="87"/>
      <c r="D65" s="87"/>
      <c r="E65" s="87"/>
      <c r="F65" s="87"/>
      <c r="G65" s="87"/>
      <c r="H65" s="87"/>
      <c r="I65" s="87"/>
    </row>
    <row r="66" spans="1:9" s="36" customFormat="1" ht="13.15" customHeight="1" x14ac:dyDescent="0.2">
      <c r="A66" s="38" t="s">
        <v>65</v>
      </c>
      <c r="B66" s="87"/>
      <c r="C66" s="87"/>
      <c r="D66" s="87"/>
      <c r="E66" s="87"/>
      <c r="F66" s="87"/>
      <c r="G66" s="87"/>
      <c r="H66" s="87"/>
      <c r="I66" s="87"/>
    </row>
    <row r="67" spans="1:9" s="10" customFormat="1" ht="12.6" customHeight="1" thickBot="1" x14ac:dyDescent="0.25">
      <c r="A67" s="98" t="s">
        <v>57</v>
      </c>
      <c r="B67" s="98"/>
      <c r="C67" s="99"/>
      <c r="D67" s="100"/>
      <c r="E67" s="88"/>
      <c r="F67" s="88"/>
      <c r="G67" s="88"/>
      <c r="H67" s="88"/>
      <c r="I67" s="88"/>
    </row>
    <row r="68" spans="1:9" s="10" customFormat="1" thickBot="1" x14ac:dyDescent="0.25">
      <c r="A68" s="75" t="s">
        <v>43</v>
      </c>
      <c r="B68" s="83" t="s">
        <v>53</v>
      </c>
      <c r="C68" s="83" t="s">
        <v>52</v>
      </c>
      <c r="D68" s="83" t="s">
        <v>72</v>
      </c>
      <c r="E68" s="88"/>
      <c r="F68" s="88"/>
      <c r="G68" s="88"/>
      <c r="H68" s="88"/>
      <c r="I68" s="88"/>
    </row>
    <row r="69" spans="1:9" ht="12.6" customHeight="1" thickTop="1" x14ac:dyDescent="0.2">
      <c r="A69" s="63" t="s">
        <v>44</v>
      </c>
      <c r="B69" s="70">
        <v>2.5</v>
      </c>
      <c r="C69" s="70">
        <v>2.7777777777777777</v>
      </c>
      <c r="D69" s="70">
        <v>3.4722222222222223</v>
      </c>
    </row>
    <row r="70" spans="1:9" ht="12.6" customHeight="1" x14ac:dyDescent="0.2">
      <c r="A70" s="67" t="s">
        <v>45</v>
      </c>
      <c r="B70" s="69">
        <v>3.25</v>
      </c>
      <c r="C70" s="69">
        <v>3.6111111111111116</v>
      </c>
      <c r="D70" s="69">
        <v>4.5138888888888893</v>
      </c>
    </row>
    <row r="71" spans="1:9" s="107" customFormat="1" ht="12.75" x14ac:dyDescent="0.2">
      <c r="A71" s="107" t="s">
        <v>79</v>
      </c>
      <c r="B71" s="108"/>
      <c r="C71" s="108"/>
      <c r="D71" s="108"/>
      <c r="E71" s="108"/>
      <c r="F71" s="108"/>
      <c r="G71" s="108"/>
      <c r="H71" s="108"/>
      <c r="I71" s="108"/>
    </row>
  </sheetData>
  <sheetProtection selectLockedCells="1"/>
  <mergeCells count="3">
    <mergeCell ref="A5:I7"/>
    <mergeCell ref="A8:I10"/>
    <mergeCell ref="A11:I12"/>
  </mergeCells>
  <phoneticPr fontId="3" type="noConversion"/>
  <pageMargins left="0" right="0" top="0.5" bottom="0.25" header="0.25" footer="0.28000000000000003"/>
  <pageSetup orientation="landscape" horizontalDpi="300" verticalDpi="300" r:id="rId1"/>
  <headerFooter alignWithMargins="0"/>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election activeCell="I8" sqref="I8"/>
    </sheetView>
  </sheetViews>
  <sheetFormatPr defaultColWidth="8.85546875" defaultRowHeight="11.25" x14ac:dyDescent="0.2"/>
  <cols>
    <col min="1" max="1" width="10.85546875" style="51" customWidth="1"/>
    <col min="2" max="2" width="11.7109375" style="51" customWidth="1"/>
    <col min="3" max="3" width="10.85546875" style="51" customWidth="1"/>
    <col min="4" max="4" width="12.140625" style="51" customWidth="1"/>
    <col min="5" max="5" width="10.42578125" style="51" customWidth="1"/>
    <col min="6" max="7" width="10.7109375" style="51" customWidth="1"/>
    <col min="8" max="16384" width="8.85546875" style="51"/>
  </cols>
  <sheetData>
    <row r="1" spans="1:7" s="61" customFormat="1" ht="15.6" customHeight="1" x14ac:dyDescent="0.2">
      <c r="A1" s="59" t="s">
        <v>80</v>
      </c>
      <c r="B1" s="60"/>
      <c r="C1" s="60"/>
      <c r="D1" s="60"/>
      <c r="E1" s="60"/>
      <c r="F1" s="60"/>
      <c r="G1" s="60"/>
    </row>
    <row r="2" spans="1:7" s="55" customFormat="1" ht="29.45" customHeight="1" thickBot="1" x14ac:dyDescent="0.25">
      <c r="A2" s="81" t="s">
        <v>48</v>
      </c>
      <c r="B2" s="82" t="s">
        <v>37</v>
      </c>
      <c r="C2" s="82" t="s">
        <v>38</v>
      </c>
      <c r="D2" s="82" t="s">
        <v>49</v>
      </c>
      <c r="E2" s="82" t="s">
        <v>41</v>
      </c>
      <c r="F2" s="82" t="s">
        <v>42</v>
      </c>
      <c r="G2" s="54"/>
    </row>
    <row r="3" spans="1:7" ht="18" customHeight="1" thickTop="1" x14ac:dyDescent="0.2">
      <c r="A3" s="79" t="s">
        <v>40</v>
      </c>
      <c r="B3" s="80">
        <v>350000</v>
      </c>
      <c r="C3" s="80">
        <f>B3/43560</f>
        <v>8.0348943985307617</v>
      </c>
      <c r="D3" s="80">
        <f>C3*125</f>
        <v>1004.3617998163452</v>
      </c>
      <c r="E3" s="80">
        <v>1000</v>
      </c>
      <c r="F3" s="80">
        <f>4*E3</f>
        <v>4000</v>
      </c>
      <c r="G3" s="50"/>
    </row>
    <row r="4" spans="1:7" ht="18" customHeight="1" x14ac:dyDescent="0.2">
      <c r="A4" s="77" t="s">
        <v>39</v>
      </c>
      <c r="B4" s="78">
        <v>435000</v>
      </c>
      <c r="C4" s="78">
        <f>B4/43560</f>
        <v>9.9862258953168048</v>
      </c>
      <c r="D4" s="78">
        <f>C4*125</f>
        <v>1248.2782369146007</v>
      </c>
      <c r="E4" s="78">
        <v>1250</v>
      </c>
      <c r="F4" s="78">
        <f>4*E4</f>
        <v>5000</v>
      </c>
      <c r="G4" s="50"/>
    </row>
    <row r="5" spans="1:7" ht="13.9" customHeight="1" x14ac:dyDescent="0.2">
      <c r="A5" s="56"/>
      <c r="B5" s="57"/>
      <c r="C5" s="56"/>
      <c r="D5" s="56"/>
      <c r="E5" s="56"/>
      <c r="F5" s="56"/>
      <c r="G5" s="56"/>
    </row>
    <row r="6" spans="1:7" ht="13.9" customHeight="1" x14ac:dyDescent="0.2">
      <c r="A6" s="56"/>
      <c r="B6" s="57"/>
      <c r="C6" s="56"/>
      <c r="D6" s="56"/>
      <c r="E6" s="56"/>
      <c r="F6" s="56"/>
      <c r="G6" s="56"/>
    </row>
    <row r="7" spans="1:7" ht="13.9" customHeight="1" x14ac:dyDescent="0.25">
      <c r="A7" s="58" t="s">
        <v>46</v>
      </c>
      <c r="B7" s="56"/>
      <c r="C7" s="56"/>
      <c r="D7" s="56"/>
      <c r="E7" s="56"/>
      <c r="F7" s="56"/>
      <c r="G7" s="56"/>
    </row>
    <row r="8" spans="1:7" ht="13.9" customHeight="1" x14ac:dyDescent="0.25">
      <c r="A8" s="58" t="s">
        <v>47</v>
      </c>
      <c r="B8" s="56"/>
      <c r="C8" s="56"/>
      <c r="D8" s="56"/>
      <c r="E8" s="56"/>
      <c r="F8" s="56"/>
      <c r="G8" s="56"/>
    </row>
    <row r="9" spans="1:7" ht="13.9" customHeight="1" x14ac:dyDescent="0.2">
      <c r="A9" s="56"/>
      <c r="B9" s="71"/>
      <c r="C9" s="74" t="s">
        <v>50</v>
      </c>
      <c r="D9" s="73"/>
      <c r="E9" s="74" t="s">
        <v>51</v>
      </c>
      <c r="F9" s="72"/>
      <c r="G9" s="73"/>
    </row>
    <row r="10" spans="1:7" s="76" customFormat="1" ht="19.149999999999999" customHeight="1" thickBot="1" x14ac:dyDescent="0.25">
      <c r="A10" s="75" t="s">
        <v>43</v>
      </c>
      <c r="B10" s="75" t="s">
        <v>53</v>
      </c>
      <c r="C10" s="75" t="s">
        <v>52</v>
      </c>
      <c r="D10" s="75" t="s">
        <v>54</v>
      </c>
      <c r="E10" s="75" t="s">
        <v>53</v>
      </c>
      <c r="F10" s="75" t="s">
        <v>52</v>
      </c>
      <c r="G10" s="75" t="s">
        <v>54</v>
      </c>
    </row>
    <row r="11" spans="1:7" s="62" customFormat="1" ht="17.45" customHeight="1" thickTop="1" x14ac:dyDescent="0.2">
      <c r="A11" s="63" t="s">
        <v>44</v>
      </c>
      <c r="B11" s="64">
        <v>4000</v>
      </c>
      <c r="C11" s="64">
        <f>B11*(100/90)</f>
        <v>4444.4444444444443</v>
      </c>
      <c r="D11" s="64">
        <f>C11*(100/80)</f>
        <v>5555.5555555555557</v>
      </c>
      <c r="E11" s="70">
        <f>B11/2000</f>
        <v>2</v>
      </c>
      <c r="F11" s="70">
        <f t="shared" ref="F11:G12" si="0">C11/2000</f>
        <v>2.2222222222222223</v>
      </c>
      <c r="G11" s="70">
        <f t="shared" si="0"/>
        <v>2.7777777777777777</v>
      </c>
    </row>
    <row r="12" spans="1:7" s="62" customFormat="1" ht="19.899999999999999" customHeight="1" x14ac:dyDescent="0.2">
      <c r="A12" s="67" t="s">
        <v>45</v>
      </c>
      <c r="B12" s="68">
        <v>5200</v>
      </c>
      <c r="C12" s="68">
        <f>B12*(100/90)</f>
        <v>5777.7777777777783</v>
      </c>
      <c r="D12" s="68">
        <f>C12*(100/80)</f>
        <v>7222.2222222222226</v>
      </c>
      <c r="E12" s="70">
        <f>B12/2000</f>
        <v>2.6</v>
      </c>
      <c r="F12" s="70">
        <f t="shared" si="0"/>
        <v>2.8888888888888893</v>
      </c>
      <c r="G12" s="70">
        <f t="shared" si="0"/>
        <v>3.6111111111111112</v>
      </c>
    </row>
    <row r="13" spans="1:7" s="62" customFormat="1" ht="13.9" customHeight="1" x14ac:dyDescent="0.2">
      <c r="A13" s="65"/>
      <c r="B13" s="66"/>
      <c r="C13" s="66"/>
      <c r="D13" s="66"/>
      <c r="E13" s="66"/>
      <c r="F13" s="66"/>
      <c r="G13" s="66"/>
    </row>
    <row r="14" spans="1:7" s="62" customFormat="1" ht="12.75" x14ac:dyDescent="0.2"/>
    <row r="15" spans="1:7" s="62" customFormat="1" ht="16.899999999999999" customHeight="1" x14ac:dyDescent="0.2">
      <c r="A15" s="62" t="s">
        <v>55</v>
      </c>
    </row>
    <row r="16" spans="1:7" s="62" customFormat="1" ht="16.899999999999999" customHeight="1" x14ac:dyDescent="0.2">
      <c r="A16" s="62" t="s">
        <v>56</v>
      </c>
    </row>
    <row r="17" spans="1:4" ht="12" thickBot="1" x14ac:dyDescent="0.25"/>
    <row r="18" spans="1:4" ht="13.5" thickBot="1" x14ac:dyDescent="0.25">
      <c r="A18" s="84" t="s">
        <v>57</v>
      </c>
      <c r="B18" s="84"/>
      <c r="C18" s="85"/>
      <c r="D18" s="86"/>
    </row>
    <row r="19" spans="1:4" ht="13.5" thickBot="1" x14ac:dyDescent="0.25">
      <c r="A19" s="75" t="s">
        <v>43</v>
      </c>
      <c r="B19" s="83" t="s">
        <v>53</v>
      </c>
      <c r="C19" s="83" t="s">
        <v>52</v>
      </c>
      <c r="D19" s="83" t="s">
        <v>54</v>
      </c>
    </row>
    <row r="20" spans="1:4" ht="13.5" thickTop="1" x14ac:dyDescent="0.2">
      <c r="A20" s="63" t="s">
        <v>44</v>
      </c>
      <c r="B20" s="70">
        <f>1.25*E11</f>
        <v>2.5</v>
      </c>
      <c r="C20" s="70">
        <f t="shared" ref="C20:D20" si="1">1.25*F11</f>
        <v>2.7777777777777777</v>
      </c>
      <c r="D20" s="70">
        <f t="shared" si="1"/>
        <v>3.4722222222222223</v>
      </c>
    </row>
    <row r="21" spans="1:4" ht="20.45" customHeight="1" x14ac:dyDescent="0.2">
      <c r="A21" s="67" t="s">
        <v>45</v>
      </c>
      <c r="B21" s="70">
        <f>1.25*E12</f>
        <v>3.25</v>
      </c>
      <c r="C21" s="70">
        <f t="shared" ref="C21:D21" si="2">1.25*F12</f>
        <v>3.6111111111111116</v>
      </c>
      <c r="D21" s="70">
        <f t="shared" si="2"/>
        <v>4.5138888888888893</v>
      </c>
    </row>
  </sheetData>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2017 Nebraska Pea Variety Trial</vt:lpstr>
      <vt:lpstr>Seed Requirment</vt:lpstr>
      <vt:lpstr>Sheet3</vt:lpstr>
      <vt:lpstr>Sheet4</vt:lpstr>
      <vt:lpstr>Sheet5</vt:lpstr>
    </vt:vector>
  </TitlesOfParts>
  <Company>University of Nebraska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GFrickel</dc:creator>
  <cp:lastModifiedBy>Allison Hazen</cp:lastModifiedBy>
  <cp:lastPrinted>2017-01-31T18:54:34Z</cp:lastPrinted>
  <dcterms:created xsi:type="dcterms:W3CDTF">2009-02-11T22:16:48Z</dcterms:created>
  <dcterms:modified xsi:type="dcterms:W3CDTF">2017-01-31T19:01:09Z</dcterms:modified>
</cp:coreProperties>
</file>